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参加チーム名" sheetId="1" r:id="rId1"/>
    <sheet name="決勝T" sheetId="2" r:id="rId2"/>
    <sheet name="ﾁｬﾚﾝｼﾞＴ" sheetId="3" r:id="rId3"/>
    <sheet name="リーグ表" sheetId="4" r:id="rId4"/>
    <sheet name="スケジュール表" sheetId="5" r:id="rId5"/>
  </sheets>
  <definedNames>
    <definedName name="_xlnm.Print_Area" localSheetId="2">'ﾁｬﾚﾝｼﾞＴ'!$B$1:$Z$74</definedName>
    <definedName name="_xlnm.Print_Area" localSheetId="3">'リーグ表'!$B$1:$AV$72</definedName>
    <definedName name="_xlnm.Print_Area" localSheetId="1">'決勝T'!$B$1:$AY$67</definedName>
  </definedNames>
  <calcPr fullCalcOnLoad="1"/>
</workbook>
</file>

<file path=xl/sharedStrings.xml><?xml version="1.0" encoding="utf-8"?>
<sst xmlns="http://schemas.openxmlformats.org/spreadsheetml/2006/main" count="1251" uniqueCount="422">
  <si>
    <t>Bリーグ</t>
  </si>
  <si>
    <t>決勝戦</t>
  </si>
  <si>
    <t>Aリーグ１位</t>
  </si>
  <si>
    <t>Bリーグ２位</t>
  </si>
  <si>
    <t>Bリーグ１位</t>
  </si>
  <si>
    <t>Cリーグ１位</t>
  </si>
  <si>
    <t>Dリーグ１位</t>
  </si>
  <si>
    <t>Eリーグ１位</t>
  </si>
  <si>
    <t>Fリーグ１位</t>
  </si>
  <si>
    <t>Gリーグ１位</t>
  </si>
  <si>
    <t>Hリーグ１位</t>
  </si>
  <si>
    <t>Aリーグ２位</t>
  </si>
  <si>
    <t>Cリーグ２位</t>
  </si>
  <si>
    <t>Dリーグ２位</t>
  </si>
  <si>
    <t>Eリーグ２位</t>
  </si>
  <si>
    <t>Fリーグ２位</t>
  </si>
  <si>
    <t>Gリーグ２位</t>
  </si>
  <si>
    <t>Hリーグ２位</t>
  </si>
  <si>
    <t>チャレンジ賞</t>
  </si>
  <si>
    <t>B③</t>
  </si>
  <si>
    <t>C①</t>
  </si>
  <si>
    <t>Aリーグ</t>
  </si>
  <si>
    <t>Cリーグ</t>
  </si>
  <si>
    <t>Dリーグ</t>
  </si>
  <si>
    <t>Eリーグ</t>
  </si>
  <si>
    <t>Fリーグ</t>
  </si>
  <si>
    <t>Gリーグ</t>
  </si>
  <si>
    <t>Hリーグ</t>
  </si>
  <si>
    <t>Aリーグ</t>
  </si>
  <si>
    <t>勝</t>
  </si>
  <si>
    <t>-</t>
  </si>
  <si>
    <t>分</t>
  </si>
  <si>
    <t>-</t>
  </si>
  <si>
    <t>負</t>
  </si>
  <si>
    <t>勝点</t>
  </si>
  <si>
    <t>人数</t>
  </si>
  <si>
    <t>順位</t>
  </si>
  <si>
    <t>-</t>
  </si>
  <si>
    <t>内</t>
  </si>
  <si>
    <t>-</t>
  </si>
  <si>
    <t>Bリーグ</t>
  </si>
  <si>
    <t>Aコートスケジュール表</t>
  </si>
  <si>
    <t>受付開始</t>
  </si>
  <si>
    <t>監督会議</t>
  </si>
  <si>
    <t>開会式</t>
  </si>
  <si>
    <t>競技開始時刻</t>
  </si>
  <si>
    <t>リーグ</t>
  </si>
  <si>
    <t>（左チーム）　　　審判席を背にしての左右で表示　　　（右チーム）</t>
  </si>
  <si>
    <t>予選１</t>
  </si>
  <si>
    <t>（　）</t>
  </si>
  <si>
    <t>×</t>
  </si>
  <si>
    <t>予選２</t>
  </si>
  <si>
    <t>（　）</t>
  </si>
  <si>
    <t>×</t>
  </si>
  <si>
    <t>予選３</t>
  </si>
  <si>
    <t>予選４</t>
  </si>
  <si>
    <t>予選５</t>
  </si>
  <si>
    <t>予選６</t>
  </si>
  <si>
    <t>予選７</t>
  </si>
  <si>
    <t>予選８</t>
  </si>
  <si>
    <t>予選９</t>
  </si>
  <si>
    <t>予選10</t>
  </si>
  <si>
    <t>予選11</t>
  </si>
  <si>
    <t>予選12</t>
  </si>
  <si>
    <t>（　）</t>
  </si>
  <si>
    <t>×</t>
  </si>
  <si>
    <t>予選13</t>
  </si>
  <si>
    <t>予選14</t>
  </si>
  <si>
    <t>予選15</t>
  </si>
  <si>
    <t>予選16</t>
  </si>
  <si>
    <t>休憩，集計作業</t>
  </si>
  <si>
    <t>決勝トーナメント</t>
  </si>
  <si>
    <t>A①</t>
  </si>
  <si>
    <t>（　）</t>
  </si>
  <si>
    <t>×</t>
  </si>
  <si>
    <t>A②</t>
  </si>
  <si>
    <t>（　）</t>
  </si>
  <si>
    <t>×</t>
  </si>
  <si>
    <t>A③</t>
  </si>
  <si>
    <t>A④</t>
  </si>
  <si>
    <t>A⑤</t>
  </si>
  <si>
    <t>A⑥</t>
  </si>
  <si>
    <t>（　）</t>
  </si>
  <si>
    <t>×</t>
  </si>
  <si>
    <t>A⑦勝者</t>
  </si>
  <si>
    <t>決勝戦</t>
  </si>
  <si>
    <t>閉会式・表彰式</t>
  </si>
  <si>
    <t>後かたづけ・会場整備</t>
  </si>
  <si>
    <t>B①</t>
  </si>
  <si>
    <t>Bコートスケジュール表</t>
  </si>
  <si>
    <t>B②</t>
  </si>
  <si>
    <t>B④</t>
  </si>
  <si>
    <t>B⑤</t>
  </si>
  <si>
    <t>B⑥</t>
  </si>
  <si>
    <t>B⑦</t>
  </si>
  <si>
    <t>C②</t>
  </si>
  <si>
    <t>C③</t>
  </si>
  <si>
    <t>C④</t>
  </si>
  <si>
    <t>C⑤</t>
  </si>
  <si>
    <t>C⑥</t>
  </si>
  <si>
    <t>C⑦</t>
  </si>
  <si>
    <t>C⑧</t>
  </si>
  <si>
    <t>C⑨</t>
  </si>
  <si>
    <t>C⑩</t>
  </si>
  <si>
    <t>Cコートスケジュール表</t>
  </si>
  <si>
    <t>A勝者</t>
  </si>
  <si>
    <t>A③勝者</t>
  </si>
  <si>
    <t>A⑤勝者</t>
  </si>
  <si>
    <t>A②勝者</t>
  </si>
  <si>
    <t>A④勝者</t>
  </si>
  <si>
    <t>A⑥勝者</t>
  </si>
  <si>
    <t>A⑧勝者</t>
  </si>
  <si>
    <t>B勝者</t>
  </si>
  <si>
    <t>B①勝者</t>
  </si>
  <si>
    <t>B②勝者</t>
  </si>
  <si>
    <t>B⑤勝者</t>
  </si>
  <si>
    <t>B⑦勝者</t>
  </si>
  <si>
    <t>B⑥勝者</t>
  </si>
  <si>
    <t>B⑧勝者</t>
  </si>
  <si>
    <t>C①勝者</t>
  </si>
  <si>
    <t>C②勝者</t>
  </si>
  <si>
    <t>C③勝者</t>
  </si>
  <si>
    <t>C④勝者</t>
  </si>
  <si>
    <t>C⑤勝者</t>
  </si>
  <si>
    <t>C⑥勝者</t>
  </si>
  <si>
    <t>C⑦勝者</t>
  </si>
  <si>
    <t>C⑧勝者</t>
  </si>
  <si>
    <t>B</t>
  </si>
  <si>
    <t>C</t>
  </si>
  <si>
    <t>D</t>
  </si>
  <si>
    <t>E</t>
  </si>
  <si>
    <t>F</t>
  </si>
  <si>
    <t>G</t>
  </si>
  <si>
    <t>H</t>
  </si>
  <si>
    <t>A</t>
  </si>
  <si>
    <t>Cリーグ</t>
  </si>
  <si>
    <t>Dリーグ</t>
  </si>
  <si>
    <t>Eリーグ</t>
  </si>
  <si>
    <t>Fリーグ</t>
  </si>
  <si>
    <t>Gリーグ</t>
  </si>
  <si>
    <t>Hリーグ</t>
  </si>
  <si>
    <t>Aリーグ1位</t>
  </si>
  <si>
    <t>-</t>
  </si>
  <si>
    <t>Fリーグ1位</t>
  </si>
  <si>
    <t>Gリーグ1位</t>
  </si>
  <si>
    <t>B②</t>
  </si>
  <si>
    <r>
      <t>Hリーグ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位</t>
    </r>
  </si>
  <si>
    <t>予選リーグ表１</t>
  </si>
  <si>
    <t>予選リーグ表２</t>
  </si>
  <si>
    <t>A⑦</t>
  </si>
  <si>
    <t>A⑧</t>
  </si>
  <si>
    <t>第３位</t>
  </si>
  <si>
    <t>☆優 勝☆</t>
  </si>
  <si>
    <t>-</t>
  </si>
  <si>
    <t>優秀チーム賞</t>
  </si>
  <si>
    <t>入賞チーム</t>
  </si>
  <si>
    <t>準優勝</t>
  </si>
  <si>
    <t>優　勝</t>
  </si>
  <si>
    <t>I</t>
  </si>
  <si>
    <t xml:space="preserve"> Iリーグ</t>
  </si>
  <si>
    <t>Jリーグ</t>
  </si>
  <si>
    <t>Kリーグ</t>
  </si>
  <si>
    <t>Lリーグ</t>
  </si>
  <si>
    <t>Mリーグ</t>
  </si>
  <si>
    <t>Nリーグ</t>
  </si>
  <si>
    <t>Oリーグ</t>
  </si>
  <si>
    <t>Pリーグ</t>
  </si>
  <si>
    <t>J</t>
  </si>
  <si>
    <t>K</t>
  </si>
  <si>
    <t>L</t>
  </si>
  <si>
    <t>M</t>
  </si>
  <si>
    <t>N</t>
  </si>
  <si>
    <t>O</t>
  </si>
  <si>
    <t>P</t>
  </si>
  <si>
    <t>K</t>
  </si>
  <si>
    <t>A①勝者</t>
  </si>
  <si>
    <r>
      <t>P</t>
    </r>
    <r>
      <rPr>
        <sz val="11"/>
        <rFont val="ＭＳ Ｐゴシック"/>
        <family val="3"/>
      </rPr>
      <t>リーグ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</si>
  <si>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t>Oリーグ2位</t>
  </si>
  <si>
    <t>Nリーグ2位</t>
  </si>
  <si>
    <t>Mリーグ2位</t>
  </si>
  <si>
    <t>Lリーグ2位</t>
  </si>
  <si>
    <t>Kリーグ2位</t>
  </si>
  <si>
    <t>Jリーグ2位</t>
  </si>
  <si>
    <t xml:space="preserve"> Iリーグ2位</t>
  </si>
  <si>
    <t>Iリーグ１位</t>
  </si>
  <si>
    <t>I リーグ１位</t>
  </si>
  <si>
    <t>Jリーグ１位</t>
  </si>
  <si>
    <t>Kリーグ１位</t>
  </si>
  <si>
    <t>Lリーグ１位</t>
  </si>
  <si>
    <t>Mリーグ１位</t>
  </si>
  <si>
    <t>Nリーグ１位</t>
  </si>
  <si>
    <t>Oリーグ１位</t>
  </si>
  <si>
    <t>Pリーグ１位</t>
  </si>
  <si>
    <t>A①</t>
  </si>
  <si>
    <t>A②</t>
  </si>
  <si>
    <t>A③</t>
  </si>
  <si>
    <t>A④</t>
  </si>
  <si>
    <t>A⑤</t>
  </si>
  <si>
    <t>A⑥</t>
  </si>
  <si>
    <t>A⑦</t>
  </si>
  <si>
    <t>A⑧</t>
  </si>
  <si>
    <t>A⑨</t>
  </si>
  <si>
    <t>A⑩</t>
  </si>
  <si>
    <t>A⑪</t>
  </si>
  <si>
    <t>A⑫</t>
  </si>
  <si>
    <t>A⑬</t>
  </si>
  <si>
    <t>A⑭</t>
  </si>
  <si>
    <t>A⑮</t>
  </si>
  <si>
    <t>準決勝A⑮</t>
  </si>
  <si>
    <t>B①</t>
  </si>
  <si>
    <t>B④</t>
  </si>
  <si>
    <t>B⑤</t>
  </si>
  <si>
    <t>B⑥</t>
  </si>
  <si>
    <t>B⑦</t>
  </si>
  <si>
    <t>B⑧</t>
  </si>
  <si>
    <t>B⑨</t>
  </si>
  <si>
    <t>B⑩</t>
  </si>
  <si>
    <t>B⑪</t>
  </si>
  <si>
    <t>B⑫</t>
  </si>
  <si>
    <t>B⑬</t>
  </si>
  <si>
    <t>B⑭</t>
  </si>
  <si>
    <t>B⑮</t>
  </si>
  <si>
    <t>準決勝B⑮</t>
  </si>
  <si>
    <t>チャレンジトーナメント表</t>
  </si>
  <si>
    <t>C①</t>
  </si>
  <si>
    <t>C④</t>
  </si>
  <si>
    <t>C⑦</t>
  </si>
  <si>
    <t>C⑨</t>
  </si>
  <si>
    <t>C⑩</t>
  </si>
  <si>
    <t>C⑪</t>
  </si>
  <si>
    <t>C⑫</t>
  </si>
  <si>
    <t>C⑬</t>
  </si>
  <si>
    <t>C⑭</t>
  </si>
  <si>
    <t>Aリーグ３位</t>
  </si>
  <si>
    <t>Cリーグ３位</t>
  </si>
  <si>
    <t>Eリーグ３位</t>
  </si>
  <si>
    <t>Gリーグ３位</t>
  </si>
  <si>
    <t>Hリーグ３位</t>
  </si>
  <si>
    <r>
      <t>I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リーグ３位</t>
    </r>
  </si>
  <si>
    <t>Kリーグ３位</t>
  </si>
  <si>
    <t>Mリーグ３位</t>
  </si>
  <si>
    <t>Oリーグ３位</t>
  </si>
  <si>
    <t>Bリーグ３位</t>
  </si>
  <si>
    <t>Dリーグ３位</t>
  </si>
  <si>
    <t>Fリーグ３位</t>
  </si>
  <si>
    <t>Jリーグ３位</t>
  </si>
  <si>
    <t>Lリーグ３位</t>
  </si>
  <si>
    <t>Nリーグ３位</t>
  </si>
  <si>
    <t>Pリーグ３位</t>
  </si>
  <si>
    <t>A⑨</t>
  </si>
  <si>
    <t>A⑩</t>
  </si>
  <si>
    <t>A⑫</t>
  </si>
  <si>
    <t>A⑬</t>
  </si>
  <si>
    <t>以降Bコート</t>
  </si>
  <si>
    <t>チャレンジトーナメント</t>
  </si>
  <si>
    <t>以降A,Bコート</t>
  </si>
  <si>
    <t>Iリーグ２位</t>
  </si>
  <si>
    <t>Jリーグ２位</t>
  </si>
  <si>
    <t>Kリーグ２位</t>
  </si>
  <si>
    <t>Lリーグ２位</t>
  </si>
  <si>
    <t>Mリーグ２位</t>
  </si>
  <si>
    <t>Nリーグ２位</t>
  </si>
  <si>
    <t>Oリーグ２位</t>
  </si>
  <si>
    <t>Pリーグ２位</t>
  </si>
  <si>
    <t>A⑨勝者</t>
  </si>
  <si>
    <t>A⑩勝者</t>
  </si>
  <si>
    <t>A⑪勝者</t>
  </si>
  <si>
    <t>A⑫勝者</t>
  </si>
  <si>
    <t>A⑬勝者</t>
  </si>
  <si>
    <t>A⑭勝者</t>
  </si>
  <si>
    <t>B⑧</t>
  </si>
  <si>
    <t>B⑨</t>
  </si>
  <si>
    <t>B⑩</t>
  </si>
  <si>
    <t>B⑪</t>
  </si>
  <si>
    <t>B⑫</t>
  </si>
  <si>
    <t>B⑬</t>
  </si>
  <si>
    <t>C⑪</t>
  </si>
  <si>
    <t>C⑫</t>
  </si>
  <si>
    <t>C⑬</t>
  </si>
  <si>
    <t>C⑭</t>
  </si>
  <si>
    <t>B③勝者</t>
  </si>
  <si>
    <t>B⑨勝者</t>
  </si>
  <si>
    <t>B⑪勝者</t>
  </si>
  <si>
    <t>B④勝者</t>
  </si>
  <si>
    <t>B⑩勝者</t>
  </si>
  <si>
    <t>B⑫勝者</t>
  </si>
  <si>
    <t>B⑬勝者</t>
  </si>
  <si>
    <t>B⑭勝者</t>
  </si>
  <si>
    <t>Iリーグ３位</t>
  </si>
  <si>
    <t>C⑨勝者</t>
  </si>
  <si>
    <t>C⑪勝者</t>
  </si>
  <si>
    <t>C⑩勝者</t>
  </si>
  <si>
    <t>C⑫勝者</t>
  </si>
  <si>
    <t>もんくらＪｒ</t>
  </si>
  <si>
    <t>ブル－スタ－キング</t>
  </si>
  <si>
    <t>杉妻レボリュ－ション</t>
  </si>
  <si>
    <t>須賀川ゴジラキッズＤＢＣ</t>
  </si>
  <si>
    <t>月見レッドア－マ－ズ</t>
  </si>
  <si>
    <t>杉小ｷｬｲ-ﾝﾌﾞﾗｻﾞ-ｽﾞ</t>
  </si>
  <si>
    <t>天真キッズ</t>
  </si>
  <si>
    <t>悟天崩</t>
  </si>
  <si>
    <t>第５回　仙台杜ライオンズクラブ杯　小学生ドッジボール大会　決勝トーナメント表</t>
  </si>
  <si>
    <t>第５回　仙台杜ライオンズクラブ杯　小学生ドッジボール大会</t>
  </si>
  <si>
    <t>アルバルクキッズＳＰ</t>
  </si>
  <si>
    <t>アルバルクキッズＥＸ</t>
  </si>
  <si>
    <t>外</t>
  </si>
  <si>
    <t>I リーグ</t>
  </si>
  <si>
    <t>杉妻レボリュ－ション</t>
  </si>
  <si>
    <t>ブル－スタ－キング</t>
  </si>
  <si>
    <t>土浦ラッキーズ</t>
  </si>
  <si>
    <t>土浦ラッキーズ</t>
  </si>
  <si>
    <t>Ｐｃｈａｎ　Ｂ☆Ｇ</t>
  </si>
  <si>
    <t>Ｐｃｈａｎ　Ｂ☆Ｇ</t>
  </si>
  <si>
    <t>胆沢ファイタ－ズ</t>
  </si>
  <si>
    <t>胆沢ファイタ－ズ</t>
  </si>
  <si>
    <t>荒町朝練ファイタ－ズＡ</t>
  </si>
  <si>
    <t>荒町朝練ファイタ－ズＡ</t>
  </si>
  <si>
    <t>杉小ｷｬｲ-ﾝﾌﾞﾗｻﾞ-ｽﾞＡ</t>
  </si>
  <si>
    <t>杉小ｷｬｲ-ﾝﾌﾞﾗｻﾞ-ｽﾞＡ</t>
  </si>
  <si>
    <t>南向台ブル－ウェイブ</t>
  </si>
  <si>
    <t>南向台ブル－ウェイブ</t>
  </si>
  <si>
    <t>Ｐｃｈａｎ　ＪＥＴ</t>
  </si>
  <si>
    <t>Ｐｃｈａｎ　ＪＥＴ</t>
  </si>
  <si>
    <t>ＢＲＡＶＥ☆ＵＮＩＯＮ　Ⅱ</t>
  </si>
  <si>
    <t>ＢＲＡＶＥ☆ＵＮＩＯＮ　Ⅱ</t>
  </si>
  <si>
    <t>天真キッズ</t>
  </si>
  <si>
    <t>東仙ＬＳファイターズ</t>
  </si>
  <si>
    <t>東仙ＬＳファイターズ</t>
  </si>
  <si>
    <t>大久保ビッグファイタ－ズ</t>
  </si>
  <si>
    <t>大久保ビッグファイタ－ズ</t>
  </si>
  <si>
    <t>杉小ｷｬｲ-ﾝﾌﾞﾗｻﾞ-ｽﾞ</t>
  </si>
  <si>
    <t>ＷＡＮＯドリ－ムズ</t>
  </si>
  <si>
    <t>ＷＡＮＯドリ－ムズ</t>
  </si>
  <si>
    <t>原小ファイタ－ズＪｒ</t>
  </si>
  <si>
    <t>原小ファイタ－ズＪｒ</t>
  </si>
  <si>
    <t>原小ファイタ－ズ</t>
  </si>
  <si>
    <t>原小ファイタ－ズ</t>
  </si>
  <si>
    <t>青影ちょろＱ</t>
  </si>
  <si>
    <t>青影ちょろＱ</t>
  </si>
  <si>
    <t>ブル－スタ－キングＪｒ</t>
  </si>
  <si>
    <t>ブル－スタ－キングＪｒ</t>
  </si>
  <si>
    <t>岩沼西ファイタ－ズ</t>
  </si>
  <si>
    <t>岩沼西ファイタ－ズ</t>
  </si>
  <si>
    <t>緑ヶ丘ファイタ－ズ</t>
  </si>
  <si>
    <t>緑ヶ丘ファイタ－ズ</t>
  </si>
  <si>
    <t>台原レイカ－ズ</t>
  </si>
  <si>
    <t>台原レイカ－ズ</t>
  </si>
  <si>
    <t>マッキュ－ズ</t>
  </si>
  <si>
    <t>マッキュ－ズ</t>
  </si>
  <si>
    <t>アルバルクキッズＳＰ</t>
  </si>
  <si>
    <t>原町ファイヤースピリッツ</t>
  </si>
  <si>
    <t>原町ファイヤースピリッツ</t>
  </si>
  <si>
    <t>館ジャングル－</t>
  </si>
  <si>
    <t>館ジャングル－</t>
  </si>
  <si>
    <t>もんくらＪｒ</t>
  </si>
  <si>
    <t>須賀川ゴジラキッズＤＢＣ</t>
  </si>
  <si>
    <t>須賀川ゴジラキッズＤＢＣ</t>
  </si>
  <si>
    <t>荒町朝練ファイタ－ズＢ</t>
  </si>
  <si>
    <t>荒町朝練ファイタ－ズＢ</t>
  </si>
  <si>
    <t>アルバルクキッズＥＸ</t>
  </si>
  <si>
    <t>五戸ウルトラボンバ－ズ</t>
  </si>
  <si>
    <t>五戸ウルトラボンバ－ズ</t>
  </si>
  <si>
    <t>鳥川ドッジボ－ルクラブ</t>
  </si>
  <si>
    <t>鳥川ドッジボ－ルクラブ</t>
  </si>
  <si>
    <t>Ｇ．Ｔ．Ｏ．☆ＡＳＵＣＯＭＥ</t>
  </si>
  <si>
    <t>Ｇ．Ｔ．Ｏ．☆ＡＳＵＣＯＭＥ</t>
  </si>
  <si>
    <t>岩沼西ファイタ－ズＢ</t>
  </si>
  <si>
    <t>岩沼西ファイタ－ズＢ</t>
  </si>
  <si>
    <t>日吉台ブラックス</t>
  </si>
  <si>
    <t>日吉台ブラックス</t>
  </si>
  <si>
    <t>Ｐｃｈａｎ　ＢＥＡＴ</t>
  </si>
  <si>
    <t>Ｐｃｈａｎ　ＢＥＡＴ</t>
  </si>
  <si>
    <t>月見レッドア－マ－ズ</t>
  </si>
  <si>
    <t>高松ＤＢＣ</t>
  </si>
  <si>
    <t>高松ＤＢＣ</t>
  </si>
  <si>
    <t>栗生・館Ｗファイタ－ズ</t>
  </si>
  <si>
    <t>栗生・館Ｗファイタ－ズ</t>
  </si>
  <si>
    <t>ＢＲＡＶＥ☆ＵＮＩＯＮ</t>
  </si>
  <si>
    <t>ＢＲＡＶＥ☆ＵＮＩＯＮ</t>
  </si>
  <si>
    <t>グリ－ンヒル</t>
  </si>
  <si>
    <t>グリ－ンヒル</t>
  </si>
  <si>
    <t xml:space="preserve">台原アタッカ－ズ </t>
  </si>
  <si>
    <t xml:space="preserve">台原アタッカ－ズ </t>
  </si>
  <si>
    <t>悟天崩</t>
  </si>
  <si>
    <t>五戸ミラクルボ－イズ</t>
  </si>
  <si>
    <t>五戸ミラクルボ－イズ</t>
  </si>
  <si>
    <t>松陵ヤンキ－ズ</t>
  </si>
  <si>
    <t>松陵ヤンキ－ズ</t>
  </si>
  <si>
    <t>鹿島ドッジファイタ－ズ</t>
  </si>
  <si>
    <t>鹿島ドッジファイタ－ズ</t>
  </si>
  <si>
    <t>太田風の子ハリケ－ン</t>
  </si>
  <si>
    <t>太田風の子ハリケ－ン</t>
  </si>
  <si>
    <t>杉小ｷｬｲ-ﾝﾌﾞﾗｻﾞ-ｽﾞＸ</t>
  </si>
  <si>
    <t>杉小ｷｬｲ-ﾝﾌﾞﾗｻﾞ-ｽﾞＸ</t>
  </si>
  <si>
    <t>7(8)</t>
  </si>
  <si>
    <t>8(9)</t>
  </si>
  <si>
    <t>5(6)</t>
  </si>
  <si>
    <t>杉小ｷｬｲ-ﾝﾌﾞﾗｻﾞ-ｽﾞＡ</t>
  </si>
  <si>
    <t>9-7</t>
  </si>
  <si>
    <t>ｾｯﾄ</t>
  </si>
  <si>
    <t>8-6</t>
  </si>
  <si>
    <t>もんくらＪｒ</t>
  </si>
  <si>
    <t>月見レッドア－マ－ズ</t>
  </si>
  <si>
    <t>2ｾｯﾄ</t>
  </si>
  <si>
    <t>1ｾｯﾄ</t>
  </si>
  <si>
    <t>杉妻レボリュ－ション</t>
  </si>
  <si>
    <t>ブル－スタ－キング</t>
  </si>
  <si>
    <t>10-7</t>
  </si>
  <si>
    <t>8-9</t>
  </si>
  <si>
    <t>3-7</t>
  </si>
  <si>
    <t>9(8)-(8)7</t>
  </si>
  <si>
    <t>8(8)-(8)7</t>
  </si>
  <si>
    <t>8(8)</t>
  </si>
  <si>
    <t>6(6)</t>
  </si>
  <si>
    <t>9(9)</t>
  </si>
  <si>
    <t>天真キッズ</t>
  </si>
  <si>
    <t>杉小ｷｬｲｰﾝﾌﾞﾗｻﾞｰｽﾞ</t>
  </si>
  <si>
    <t>館ジャングルー</t>
  </si>
  <si>
    <t>悟天崩</t>
  </si>
  <si>
    <t>仙台杜ライオンズクラブ賞</t>
  </si>
  <si>
    <t>東仙LSファイターズ</t>
  </si>
  <si>
    <t>台原アタッカーズ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</si>
</sst>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2"/>
      <name val="HG創英角ｺﾞｼｯｸUB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18"/>
      <name val="HG創英角ｺﾞｼｯｸUB"/>
      <family val="3"/>
    </font>
    <font>
      <sz val="14"/>
      <name val="HG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2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20" fontId="0" fillId="0" borderId="17" xfId="0" applyNumberFormat="1" applyFill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vertical="center"/>
    </xf>
    <xf numFmtId="0" fontId="0" fillId="0" borderId="18" xfId="0" applyFill="1" applyBorder="1" applyAlignment="1">
      <alignment horizontal="center"/>
    </xf>
    <xf numFmtId="20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 applyProtection="1">
      <alignment vertical="center" wrapText="1"/>
      <protection/>
    </xf>
    <xf numFmtId="20" fontId="0" fillId="0" borderId="22" xfId="0" applyNumberFormat="1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20" fontId="0" fillId="0" borderId="23" xfId="0" applyNumberForma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8" xfId="0" applyNumberForma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2" fillId="0" borderId="24" xfId="0" applyFont="1" applyFill="1" applyBorder="1" applyAlignment="1">
      <alignment horizontal="center" shrinkToFit="1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/>
    </xf>
    <xf numFmtId="20" fontId="0" fillId="0" borderId="28" xfId="0" applyNumberFormat="1" applyFill="1" applyBorder="1" applyAlignment="1">
      <alignment vertical="center"/>
    </xf>
    <xf numFmtId="0" fontId="0" fillId="0" borderId="29" xfId="0" applyFon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3" xfId="0" applyFont="1" applyFill="1" applyBorder="1" applyAlignment="1">
      <alignment horizontal="center" shrinkToFi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/>
    </xf>
    <xf numFmtId="20" fontId="0" fillId="0" borderId="31" xfId="0" applyNumberFormat="1" applyFill="1" applyBorder="1" applyAlignment="1">
      <alignment vertical="center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horizontal="center"/>
    </xf>
    <xf numFmtId="20" fontId="0" fillId="0" borderId="35" xfId="0" applyNumberFormat="1" applyFill="1" applyBorder="1" applyAlignment="1">
      <alignment vertical="center"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center"/>
    </xf>
    <xf numFmtId="20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vertical="center" wrapText="1"/>
      <protection/>
    </xf>
    <xf numFmtId="0" fontId="0" fillId="0" borderId="5" xfId="0" applyNumberFormat="1" applyFill="1" applyBorder="1" applyAlignment="1">
      <alignment vertical="center"/>
    </xf>
    <xf numFmtId="0" fontId="0" fillId="0" borderId="79" xfId="0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82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8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86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8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0" fillId="0" borderId="8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2" borderId="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4" xfId="0" applyNumberFormat="1" applyFill="1" applyBorder="1" applyAlignment="1" applyProtection="1">
      <alignment vertical="center" wrapText="1"/>
      <protection/>
    </xf>
    <xf numFmtId="0" fontId="0" fillId="2" borderId="79" xfId="0" applyFill="1" applyBorder="1" applyAlignment="1" applyProtection="1">
      <alignment horizontal="center" vertical="center"/>
      <protection/>
    </xf>
    <xf numFmtId="0" fontId="0" fillId="2" borderId="80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61" xfId="0" applyFill="1" applyBorder="1" applyAlignment="1" applyProtection="1">
      <alignment horizontal="center" vertical="center"/>
      <protection/>
    </xf>
    <xf numFmtId="0" fontId="0" fillId="2" borderId="78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5" xfId="0" applyNumberFormat="1" applyFill="1" applyBorder="1" applyAlignment="1">
      <alignment vertical="center"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46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3" borderId="24" xfId="0" applyFill="1" applyBorder="1" applyAlignment="1" applyProtection="1">
      <alignment horizontal="center" vertical="center"/>
      <protection/>
    </xf>
    <xf numFmtId="0" fontId="0" fillId="3" borderId="24" xfId="0" applyNumberFormat="1" applyFill="1" applyBorder="1" applyAlignment="1" applyProtection="1">
      <alignment vertical="center" wrapText="1"/>
      <protection/>
    </xf>
    <xf numFmtId="0" fontId="0" fillId="3" borderId="79" xfId="0" applyFill="1" applyBorder="1" applyAlignment="1" applyProtection="1">
      <alignment horizontal="center" vertical="center"/>
      <protection/>
    </xf>
    <xf numFmtId="0" fontId="0" fillId="3" borderId="80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3" borderId="26" xfId="0" applyFill="1" applyBorder="1" applyAlignment="1" applyProtection="1">
      <alignment horizontal="center" vertical="center"/>
      <protection/>
    </xf>
    <xf numFmtId="0" fontId="0" fillId="3" borderId="61" xfId="0" applyFill="1" applyBorder="1" applyAlignment="1" applyProtection="1">
      <alignment horizontal="center" vertical="center"/>
      <protection/>
    </xf>
    <xf numFmtId="0" fontId="0" fillId="3" borderId="78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5" xfId="0" applyNumberFormat="1" applyFill="1" applyBorder="1" applyAlignment="1">
      <alignment vertical="center"/>
    </xf>
    <xf numFmtId="0" fontId="0" fillId="3" borderId="12" xfId="0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0" fillId="3" borderId="11" xfId="0" applyFill="1" applyBorder="1" applyAlignment="1" applyProtection="1">
      <alignment horizontal="center" vertical="center" wrapText="1"/>
      <protection/>
    </xf>
    <xf numFmtId="0" fontId="0" fillId="3" borderId="46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4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4.00390625" style="0" bestFit="1" customWidth="1"/>
    <col min="4" max="4" width="25.75390625" style="0" bestFit="1" customWidth="1"/>
  </cols>
  <sheetData>
    <row r="2" ht="14.25" thickBot="1"/>
    <row r="3" spans="2:4" ht="13.5">
      <c r="B3" s="6" t="s">
        <v>21</v>
      </c>
      <c r="C3" s="7">
        <v>1</v>
      </c>
      <c r="D3" s="81" t="s">
        <v>311</v>
      </c>
    </row>
    <row r="4" spans="2:4" ht="13.5">
      <c r="B4" s="2"/>
      <c r="C4" s="1">
        <v>2</v>
      </c>
      <c r="D4" s="82" t="s">
        <v>307</v>
      </c>
    </row>
    <row r="5" spans="2:4" ht="14.25" thickBot="1">
      <c r="B5" s="3"/>
      <c r="C5" s="4">
        <v>3</v>
      </c>
      <c r="D5" s="83" t="s">
        <v>309</v>
      </c>
    </row>
    <row r="6" spans="2:4" ht="13.5">
      <c r="B6" s="6" t="s">
        <v>0</v>
      </c>
      <c r="C6" s="7">
        <v>4</v>
      </c>
      <c r="D6" s="81" t="s">
        <v>315</v>
      </c>
    </row>
    <row r="7" spans="2:4" ht="13.5">
      <c r="B7" s="2"/>
      <c r="C7" s="1">
        <v>5</v>
      </c>
      <c r="D7" s="82" t="s">
        <v>313</v>
      </c>
    </row>
    <row r="8" spans="2:4" ht="14.25" thickBot="1">
      <c r="B8" s="3"/>
      <c r="C8" s="4">
        <v>6</v>
      </c>
      <c r="D8" s="83" t="s">
        <v>317</v>
      </c>
    </row>
    <row r="9" spans="2:4" ht="13.5">
      <c r="B9" s="6" t="s">
        <v>135</v>
      </c>
      <c r="C9" s="7">
        <v>7</v>
      </c>
      <c r="D9" s="81" t="s">
        <v>321</v>
      </c>
    </row>
    <row r="10" spans="2:4" ht="13.5">
      <c r="B10" s="2"/>
      <c r="C10" s="1">
        <v>8</v>
      </c>
      <c r="D10" s="82" t="s">
        <v>319</v>
      </c>
    </row>
    <row r="11" spans="2:4" ht="14.25" thickBot="1">
      <c r="B11" s="3"/>
      <c r="C11" s="4">
        <v>9</v>
      </c>
      <c r="D11" s="83" t="s">
        <v>323</v>
      </c>
    </row>
    <row r="12" spans="2:4" ht="13.5">
      <c r="B12" s="6" t="s">
        <v>136</v>
      </c>
      <c r="C12" s="7">
        <v>10</v>
      </c>
      <c r="D12" s="81" t="s">
        <v>326</v>
      </c>
    </row>
    <row r="13" spans="2:4" ht="13.5">
      <c r="B13" s="2"/>
      <c r="C13" s="1">
        <v>11</v>
      </c>
      <c r="D13" s="82" t="s">
        <v>328</v>
      </c>
    </row>
    <row r="14" spans="2:4" ht="14.25" thickBot="1">
      <c r="B14" s="3"/>
      <c r="C14" s="4">
        <v>12</v>
      </c>
      <c r="D14" s="83" t="s">
        <v>325</v>
      </c>
    </row>
    <row r="15" spans="2:4" ht="13.5">
      <c r="B15" s="6" t="s">
        <v>137</v>
      </c>
      <c r="C15" s="7">
        <v>13</v>
      </c>
      <c r="D15" s="81" t="s">
        <v>333</v>
      </c>
    </row>
    <row r="16" spans="2:4" ht="13.5">
      <c r="B16" s="2"/>
      <c r="C16" s="1">
        <v>14</v>
      </c>
      <c r="D16" s="82" t="s">
        <v>331</v>
      </c>
    </row>
    <row r="17" spans="2:4" ht="14.25" thickBot="1">
      <c r="B17" s="3"/>
      <c r="C17" s="4">
        <v>15</v>
      </c>
      <c r="D17" s="83" t="s">
        <v>330</v>
      </c>
    </row>
    <row r="18" spans="2:4" ht="13.5">
      <c r="B18" s="6" t="s">
        <v>138</v>
      </c>
      <c r="C18" s="7">
        <v>16</v>
      </c>
      <c r="D18" s="81" t="s">
        <v>335</v>
      </c>
    </row>
    <row r="19" spans="2:4" ht="13.5">
      <c r="B19" s="2"/>
      <c r="C19" s="1">
        <v>17</v>
      </c>
      <c r="D19" s="82" t="s">
        <v>339</v>
      </c>
    </row>
    <row r="20" spans="2:4" ht="14.25" thickBot="1">
      <c r="B20" s="3"/>
      <c r="C20" s="4">
        <v>18</v>
      </c>
      <c r="D20" s="83" t="s">
        <v>337</v>
      </c>
    </row>
    <row r="21" spans="2:4" ht="13.5">
      <c r="B21" s="6" t="s">
        <v>139</v>
      </c>
      <c r="C21" s="7">
        <v>19</v>
      </c>
      <c r="D21" s="81" t="s">
        <v>345</v>
      </c>
    </row>
    <row r="22" spans="2:4" ht="13.5">
      <c r="B22" s="2"/>
      <c r="C22" s="1">
        <v>20</v>
      </c>
      <c r="D22" s="82" t="s">
        <v>343</v>
      </c>
    </row>
    <row r="23" spans="2:4" ht="14.25" thickBot="1">
      <c r="B23" s="3"/>
      <c r="C23" s="4">
        <v>21</v>
      </c>
      <c r="D23" s="83" t="s">
        <v>341</v>
      </c>
    </row>
    <row r="24" spans="2:4" ht="13.5">
      <c r="B24" s="6" t="s">
        <v>140</v>
      </c>
      <c r="C24" s="7">
        <v>22</v>
      </c>
      <c r="D24" s="81" t="s">
        <v>347</v>
      </c>
    </row>
    <row r="25" spans="2:4" ht="13.5">
      <c r="B25" s="2"/>
      <c r="C25" s="1">
        <v>23</v>
      </c>
      <c r="D25" s="82" t="s">
        <v>350</v>
      </c>
    </row>
    <row r="26" spans="2:4" ht="14.25" thickBot="1">
      <c r="B26" s="3"/>
      <c r="C26" s="4">
        <v>24</v>
      </c>
      <c r="D26" s="83" t="s">
        <v>349</v>
      </c>
    </row>
    <row r="27" spans="2:4" ht="13.5">
      <c r="B27" s="6" t="s">
        <v>159</v>
      </c>
      <c r="C27" s="316">
        <v>25</v>
      </c>
      <c r="D27" s="317" t="s">
        <v>352</v>
      </c>
    </row>
    <row r="28" spans="2:4" ht="13.5">
      <c r="B28" s="2"/>
      <c r="C28" s="1">
        <v>26</v>
      </c>
      <c r="D28" s="82" t="s">
        <v>355</v>
      </c>
    </row>
    <row r="29" spans="2:4" ht="14.25" thickBot="1">
      <c r="B29" s="3"/>
      <c r="C29" s="4">
        <v>27</v>
      </c>
      <c r="D29" s="83" t="s">
        <v>354</v>
      </c>
    </row>
    <row r="30" spans="2:4" ht="13.5">
      <c r="B30" s="6" t="s">
        <v>160</v>
      </c>
      <c r="C30" s="7">
        <v>28</v>
      </c>
      <c r="D30" s="81" t="s">
        <v>357</v>
      </c>
    </row>
    <row r="31" spans="2:4" ht="13.5">
      <c r="B31" s="2"/>
      <c r="C31" s="1">
        <v>29</v>
      </c>
      <c r="D31" s="82" t="s">
        <v>360</v>
      </c>
    </row>
    <row r="32" spans="2:4" ht="14.25" thickBot="1">
      <c r="B32" s="3"/>
      <c r="C32" s="4">
        <v>30</v>
      </c>
      <c r="D32" s="83" t="s">
        <v>359</v>
      </c>
    </row>
    <row r="33" spans="2:4" ht="13.5">
      <c r="B33" s="6" t="s">
        <v>161</v>
      </c>
      <c r="C33" s="7">
        <v>31</v>
      </c>
      <c r="D33" s="81" t="s">
        <v>364</v>
      </c>
    </row>
    <row r="34" spans="2:4" ht="13.5">
      <c r="B34" s="2"/>
      <c r="C34" s="1">
        <v>32</v>
      </c>
      <c r="D34" s="82" t="s">
        <v>362</v>
      </c>
    </row>
    <row r="35" spans="2:4" ht="14.25" thickBot="1">
      <c r="B35" s="110"/>
      <c r="C35" s="111">
        <v>33</v>
      </c>
      <c r="D35" s="112" t="s">
        <v>366</v>
      </c>
    </row>
    <row r="36" spans="2:4" ht="13.5">
      <c r="B36" s="6" t="s">
        <v>162</v>
      </c>
      <c r="C36" s="7">
        <v>34</v>
      </c>
      <c r="D36" s="81" t="s">
        <v>370</v>
      </c>
    </row>
    <row r="37" spans="2:4" ht="13.5">
      <c r="B37" s="2"/>
      <c r="C37" s="1">
        <v>35</v>
      </c>
      <c r="D37" s="82" t="s">
        <v>308</v>
      </c>
    </row>
    <row r="38" spans="2:4" ht="14.25" thickBot="1">
      <c r="B38" s="3"/>
      <c r="C38" s="4">
        <v>36</v>
      </c>
      <c r="D38" s="83" t="s">
        <v>368</v>
      </c>
    </row>
    <row r="39" spans="2:4" ht="13.5">
      <c r="B39" s="6" t="s">
        <v>163</v>
      </c>
      <c r="C39" s="318">
        <v>37</v>
      </c>
      <c r="D39" s="319" t="s">
        <v>375</v>
      </c>
    </row>
    <row r="40" spans="2:4" ht="13.5">
      <c r="B40" s="2"/>
      <c r="C40" s="1">
        <v>38</v>
      </c>
      <c r="D40" s="82" t="s">
        <v>373</v>
      </c>
    </row>
    <row r="41" spans="2:4" ht="14.25" thickBot="1">
      <c r="B41" s="3"/>
      <c r="C41" s="4">
        <v>39</v>
      </c>
      <c r="D41" s="83" t="s">
        <v>372</v>
      </c>
    </row>
    <row r="42" spans="2:4" ht="13.5">
      <c r="B42" s="6" t="s">
        <v>164</v>
      </c>
      <c r="C42" s="7">
        <v>40</v>
      </c>
      <c r="D42" s="81" t="s">
        <v>381</v>
      </c>
    </row>
    <row r="43" spans="2:4" ht="13.5">
      <c r="B43" s="2"/>
      <c r="C43" s="1">
        <v>41</v>
      </c>
      <c r="D43" s="82" t="s">
        <v>379</v>
      </c>
    </row>
    <row r="44" spans="2:4" ht="14.25" thickBot="1">
      <c r="B44" s="3"/>
      <c r="C44" s="4">
        <v>42</v>
      </c>
      <c r="D44" s="83" t="s">
        <v>377</v>
      </c>
    </row>
    <row r="45" spans="2:4" ht="13.5">
      <c r="B45" s="6" t="s">
        <v>165</v>
      </c>
      <c r="C45" s="7">
        <v>43</v>
      </c>
      <c r="D45" s="81" t="s">
        <v>386</v>
      </c>
    </row>
    <row r="46" spans="2:4" ht="13.5">
      <c r="B46" s="2"/>
      <c r="C46" s="1">
        <v>44</v>
      </c>
      <c r="D46" s="82" t="s">
        <v>384</v>
      </c>
    </row>
    <row r="47" spans="2:4" ht="14.25" thickBot="1">
      <c r="B47" s="3"/>
      <c r="C47" s="4">
        <v>45</v>
      </c>
      <c r="D47" s="83" t="s">
        <v>383</v>
      </c>
    </row>
    <row r="48" spans="2:4" ht="13.5">
      <c r="B48" s="6" t="s">
        <v>166</v>
      </c>
      <c r="C48" s="7">
        <v>46</v>
      </c>
      <c r="D48" s="81" t="s">
        <v>390</v>
      </c>
    </row>
    <row r="49" spans="2:4" ht="13.5">
      <c r="B49" s="2"/>
      <c r="C49" s="1">
        <v>47</v>
      </c>
      <c r="D49" s="82" t="s">
        <v>388</v>
      </c>
    </row>
    <row r="50" spans="2:4" ht="14.25" thickBot="1">
      <c r="B50" s="3"/>
      <c r="C50" s="4">
        <v>48</v>
      </c>
      <c r="D50" s="83" t="s">
        <v>392</v>
      </c>
    </row>
    <row r="51" spans="2:4" ht="13.5">
      <c r="B51" s="5"/>
      <c r="C51" s="5">
        <v>49</v>
      </c>
      <c r="D51" s="5"/>
    </row>
    <row r="52" spans="2:4" ht="13.5">
      <c r="B52" s="1"/>
      <c r="C52" s="1">
        <v>50</v>
      </c>
      <c r="D52" s="1"/>
    </row>
    <row r="53" spans="2:4" ht="13.5">
      <c r="B53" s="1"/>
      <c r="C53" s="1">
        <v>51</v>
      </c>
      <c r="D53" s="1"/>
    </row>
    <row r="54" spans="2:4" ht="13.5">
      <c r="B54" s="1"/>
      <c r="C54" s="1">
        <v>52</v>
      </c>
      <c r="D54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Y71"/>
  <sheetViews>
    <sheetView showGridLines="0" tabSelected="1" workbookViewId="0" topLeftCell="A1">
      <selection activeCell="A1" sqref="A1"/>
    </sheetView>
  </sheetViews>
  <sheetFormatPr defaultColWidth="9.00390625" defaultRowHeight="10.5" customHeight="1"/>
  <cols>
    <col min="1" max="1" width="1.37890625" style="87" customWidth="1"/>
    <col min="2" max="2" width="22.625" style="100" customWidth="1"/>
    <col min="3" max="39" width="2.50390625" style="87" customWidth="1"/>
    <col min="40" max="41" width="2.50390625" style="89" customWidth="1"/>
    <col min="42" max="42" width="2.50390625" style="87" customWidth="1"/>
    <col min="43" max="44" width="2.50390625" style="89" customWidth="1"/>
    <col min="45" max="45" width="2.50390625" style="87" customWidth="1"/>
    <col min="46" max="47" width="2.50390625" style="89" customWidth="1"/>
    <col min="48" max="50" width="2.50390625" style="87" customWidth="1"/>
    <col min="51" max="51" width="22.625" style="87" customWidth="1"/>
    <col min="52" max="16384" width="9.00390625" style="87" customWidth="1"/>
  </cols>
  <sheetData>
    <row r="1" spans="2:51" ht="10.5" customHeight="1">
      <c r="B1" s="192" t="s">
        <v>301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</row>
    <row r="2" spans="2:51" ht="10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</row>
    <row r="3" spans="2:51" ht="10.5" customHeight="1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</row>
    <row r="4" spans="2:51" ht="10.5" customHeight="1">
      <c r="B4" s="206" t="s">
        <v>141</v>
      </c>
      <c r="C4" s="88"/>
      <c r="AO4" s="87"/>
      <c r="AQ4" s="87"/>
      <c r="AR4" s="87"/>
      <c r="AT4" s="87"/>
      <c r="AU4" s="87"/>
      <c r="AY4" s="205" t="s">
        <v>185</v>
      </c>
    </row>
    <row r="5" spans="2:51" ht="10.5" customHeight="1">
      <c r="B5" s="207"/>
      <c r="C5" s="88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7"/>
      <c r="AQ5" s="87"/>
      <c r="AR5" s="87"/>
      <c r="AT5" s="87"/>
      <c r="AU5" s="87"/>
      <c r="AY5" s="188"/>
    </row>
    <row r="6" spans="2:51" ht="10.5" customHeight="1" thickBot="1">
      <c r="B6" s="220" t="s">
        <v>405</v>
      </c>
      <c r="C6" s="93"/>
      <c r="D6" s="88"/>
      <c r="E6" s="163">
        <v>11</v>
      </c>
      <c r="F6" s="163"/>
      <c r="G6" s="88"/>
      <c r="H6" s="88"/>
      <c r="I6" s="88"/>
      <c r="J6" s="88"/>
      <c r="K6" s="88"/>
      <c r="L6" s="88"/>
      <c r="M6" s="88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7"/>
      <c r="AQ6" s="87"/>
      <c r="AR6" s="87"/>
      <c r="AT6" s="163">
        <v>10</v>
      </c>
      <c r="AU6" s="164"/>
      <c r="AV6" s="88"/>
      <c r="AW6" s="88"/>
      <c r="AX6" s="103"/>
      <c r="AY6" s="323" t="s">
        <v>353</v>
      </c>
    </row>
    <row r="7" spans="2:51" ht="10.5" customHeight="1" thickBot="1" thickTop="1">
      <c r="B7" s="221"/>
      <c r="C7" s="119"/>
      <c r="D7" s="119"/>
      <c r="E7" s="119"/>
      <c r="F7" s="126"/>
      <c r="G7" s="156" t="s">
        <v>193</v>
      </c>
      <c r="H7" s="156"/>
      <c r="I7" s="88"/>
      <c r="J7" s="88"/>
      <c r="K7" s="88"/>
      <c r="L7" s="88"/>
      <c r="M7" s="88"/>
      <c r="AO7" s="87"/>
      <c r="AQ7" s="87"/>
      <c r="AR7" s="87"/>
      <c r="AS7" s="155" t="s">
        <v>209</v>
      </c>
      <c r="AT7" s="156"/>
      <c r="AU7" s="118"/>
      <c r="AV7" s="119"/>
      <c r="AW7" s="119"/>
      <c r="AX7" s="119"/>
      <c r="AY7" s="324"/>
    </row>
    <row r="8" spans="2:51" ht="10.5" customHeight="1" thickBot="1">
      <c r="B8" s="208" t="s">
        <v>176</v>
      </c>
      <c r="C8" s="88"/>
      <c r="D8" s="88"/>
      <c r="E8" s="88"/>
      <c r="F8" s="127"/>
      <c r="G8" s="156"/>
      <c r="H8" s="156"/>
      <c r="I8" s="150">
        <v>10</v>
      </c>
      <c r="J8" s="151"/>
      <c r="K8" s="88"/>
      <c r="L8" s="88"/>
      <c r="M8" s="88"/>
      <c r="S8" s="94"/>
      <c r="T8" s="193" t="s">
        <v>155</v>
      </c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5"/>
      <c r="AO8" s="87"/>
      <c r="AP8" s="94"/>
      <c r="AQ8" s="117">
        <v>9</v>
      </c>
      <c r="AR8" s="88"/>
      <c r="AS8" s="156"/>
      <c r="AT8" s="156"/>
      <c r="AU8" s="120"/>
      <c r="AV8" s="88"/>
      <c r="AW8" s="88"/>
      <c r="AX8" s="88"/>
      <c r="AY8" s="187" t="s">
        <v>11</v>
      </c>
    </row>
    <row r="9" spans="2:51" ht="10.5" customHeight="1" thickBot="1" thickTop="1">
      <c r="B9" s="207"/>
      <c r="E9" s="88"/>
      <c r="F9" s="88"/>
      <c r="G9" s="124"/>
      <c r="H9" s="119"/>
      <c r="I9" s="119"/>
      <c r="J9" s="119"/>
      <c r="K9" s="120"/>
      <c r="L9" s="88"/>
      <c r="M9" s="88"/>
      <c r="N9" s="88"/>
      <c r="S9" s="94"/>
      <c r="T9" s="196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8"/>
      <c r="AM9" s="88"/>
      <c r="AN9" s="96"/>
      <c r="AO9" s="88"/>
      <c r="AP9" s="127"/>
      <c r="AQ9" s="119"/>
      <c r="AR9" s="119"/>
      <c r="AS9" s="119"/>
      <c r="AT9" s="125"/>
      <c r="AU9" s="87"/>
      <c r="AY9" s="188"/>
    </row>
    <row r="10" spans="2:51" ht="10.5" customHeight="1">
      <c r="B10" s="216" t="s">
        <v>391</v>
      </c>
      <c r="C10" s="90"/>
      <c r="D10" s="91"/>
      <c r="E10" s="91"/>
      <c r="F10" s="91"/>
      <c r="G10" s="93"/>
      <c r="H10" s="88"/>
      <c r="I10" s="88"/>
      <c r="J10" s="88"/>
      <c r="K10" s="120"/>
      <c r="L10" s="88"/>
      <c r="M10" s="88"/>
      <c r="N10" s="88"/>
      <c r="S10" s="94"/>
      <c r="T10" s="199" t="s">
        <v>157</v>
      </c>
      <c r="U10" s="200"/>
      <c r="V10" s="200"/>
      <c r="W10" s="200"/>
      <c r="X10" s="201" t="s">
        <v>294</v>
      </c>
      <c r="Y10" s="201"/>
      <c r="Z10" s="201"/>
      <c r="AA10" s="201"/>
      <c r="AB10" s="201"/>
      <c r="AC10" s="201"/>
      <c r="AD10" s="201"/>
      <c r="AE10" s="201"/>
      <c r="AF10" s="201"/>
      <c r="AG10" s="202"/>
      <c r="AM10" s="88"/>
      <c r="AN10" s="96"/>
      <c r="AO10" s="88"/>
      <c r="AP10" s="127"/>
      <c r="AQ10" s="87"/>
      <c r="AR10" s="87"/>
      <c r="AT10" s="103"/>
      <c r="AU10" s="91"/>
      <c r="AV10" s="91"/>
      <c r="AW10" s="91"/>
      <c r="AX10" s="102"/>
      <c r="AY10" s="186" t="s">
        <v>310</v>
      </c>
    </row>
    <row r="11" spans="2:51" ht="10.5" customHeight="1">
      <c r="B11" s="216"/>
      <c r="E11" s="88"/>
      <c r="F11" s="88">
        <v>2</v>
      </c>
      <c r="G11" s="88"/>
      <c r="H11" s="88"/>
      <c r="I11" s="88"/>
      <c r="J11" s="88"/>
      <c r="K11" s="223" t="s">
        <v>201</v>
      </c>
      <c r="L11" s="156"/>
      <c r="M11" s="88"/>
      <c r="N11" s="88"/>
      <c r="S11" s="94"/>
      <c r="T11" s="142"/>
      <c r="U11" s="143"/>
      <c r="V11" s="143"/>
      <c r="W11" s="143"/>
      <c r="X11" s="203"/>
      <c r="Y11" s="203"/>
      <c r="Z11" s="203"/>
      <c r="AA11" s="203"/>
      <c r="AB11" s="203"/>
      <c r="AC11" s="203"/>
      <c r="AD11" s="203"/>
      <c r="AE11" s="203"/>
      <c r="AF11" s="203"/>
      <c r="AG11" s="204"/>
      <c r="AM11" s="88"/>
      <c r="AN11" s="96"/>
      <c r="AO11" s="156" t="s">
        <v>215</v>
      </c>
      <c r="AP11" s="182"/>
      <c r="AQ11" s="87"/>
      <c r="AR11" s="87"/>
      <c r="AT11" s="87"/>
      <c r="AU11" s="87">
        <v>1</v>
      </c>
      <c r="AY11" s="166"/>
    </row>
    <row r="12" spans="2:51" ht="10.5" customHeight="1" thickBot="1">
      <c r="B12" s="206" t="s">
        <v>4</v>
      </c>
      <c r="E12" s="88"/>
      <c r="F12" s="88"/>
      <c r="G12" s="88"/>
      <c r="H12" s="88"/>
      <c r="I12" s="88"/>
      <c r="J12" s="88"/>
      <c r="K12" s="224"/>
      <c r="L12" s="183"/>
      <c r="M12" s="131"/>
      <c r="N12" s="122">
        <v>9</v>
      </c>
      <c r="O12" s="88"/>
      <c r="P12" s="88"/>
      <c r="S12" s="94"/>
      <c r="T12" s="142" t="s">
        <v>156</v>
      </c>
      <c r="U12" s="143"/>
      <c r="V12" s="143"/>
      <c r="W12" s="143"/>
      <c r="X12" s="203" t="s">
        <v>295</v>
      </c>
      <c r="Y12" s="203"/>
      <c r="Z12" s="203"/>
      <c r="AA12" s="203"/>
      <c r="AB12" s="203"/>
      <c r="AC12" s="203"/>
      <c r="AD12" s="203"/>
      <c r="AE12" s="203"/>
      <c r="AF12" s="203"/>
      <c r="AG12" s="204"/>
      <c r="AM12" s="122" t="s">
        <v>396</v>
      </c>
      <c r="AN12" s="130"/>
      <c r="AO12" s="183"/>
      <c r="AP12" s="184"/>
      <c r="AQ12" s="87"/>
      <c r="AR12" s="87"/>
      <c r="AT12" s="87"/>
      <c r="AU12" s="87"/>
      <c r="AY12" s="187" t="s">
        <v>186</v>
      </c>
    </row>
    <row r="13" spans="2:51" ht="10.5" customHeight="1" thickTop="1">
      <c r="B13" s="207"/>
      <c r="K13" s="99"/>
      <c r="L13" s="94"/>
      <c r="M13" s="88"/>
      <c r="N13" s="88"/>
      <c r="O13" s="120"/>
      <c r="P13" s="88"/>
      <c r="Q13" s="88"/>
      <c r="R13" s="88"/>
      <c r="S13" s="94"/>
      <c r="T13" s="142"/>
      <c r="U13" s="143"/>
      <c r="V13" s="143"/>
      <c r="W13" s="143"/>
      <c r="X13" s="203"/>
      <c r="Y13" s="203"/>
      <c r="Z13" s="203"/>
      <c r="AA13" s="203"/>
      <c r="AB13" s="203"/>
      <c r="AC13" s="203"/>
      <c r="AD13" s="203"/>
      <c r="AE13" s="203"/>
      <c r="AF13" s="203"/>
      <c r="AG13" s="204"/>
      <c r="AL13" s="103"/>
      <c r="AO13" s="87"/>
      <c r="AP13" s="103"/>
      <c r="AQ13" s="87"/>
      <c r="AR13" s="87"/>
      <c r="AT13" s="87"/>
      <c r="AU13" s="87"/>
      <c r="AY13" s="188"/>
    </row>
    <row r="14" spans="2:51" ht="10.5" customHeight="1">
      <c r="B14" s="216" t="s">
        <v>314</v>
      </c>
      <c r="C14" s="90"/>
      <c r="D14" s="91"/>
      <c r="E14" s="91"/>
      <c r="F14" s="91">
        <v>7</v>
      </c>
      <c r="K14" s="93"/>
      <c r="L14" s="88"/>
      <c r="N14" s="88"/>
      <c r="O14" s="120"/>
      <c r="P14" s="88"/>
      <c r="Q14" s="88"/>
      <c r="R14" s="88"/>
      <c r="S14" s="94"/>
      <c r="T14" s="142" t="s">
        <v>151</v>
      </c>
      <c r="U14" s="143"/>
      <c r="V14" s="143"/>
      <c r="W14" s="143"/>
      <c r="X14" s="203" t="s">
        <v>293</v>
      </c>
      <c r="Y14" s="203"/>
      <c r="Z14" s="203"/>
      <c r="AA14" s="203"/>
      <c r="AB14" s="203"/>
      <c r="AC14" s="203"/>
      <c r="AD14" s="203"/>
      <c r="AE14" s="203"/>
      <c r="AF14" s="203"/>
      <c r="AG14" s="204"/>
      <c r="AL14" s="103"/>
      <c r="AO14" s="87"/>
      <c r="AP14" s="103"/>
      <c r="AQ14" s="87"/>
      <c r="AR14" s="87"/>
      <c r="AT14" s="87"/>
      <c r="AU14" s="91">
        <v>7</v>
      </c>
      <c r="AV14" s="91"/>
      <c r="AW14" s="91"/>
      <c r="AX14" s="102"/>
      <c r="AY14" s="186" t="s">
        <v>358</v>
      </c>
    </row>
    <row r="15" spans="2:51" ht="10.5" customHeight="1">
      <c r="B15" s="216"/>
      <c r="G15" s="225" t="s">
        <v>194</v>
      </c>
      <c r="H15" s="156"/>
      <c r="K15" s="93"/>
      <c r="L15" s="88"/>
      <c r="O15" s="120"/>
      <c r="P15" s="88"/>
      <c r="Q15" s="88"/>
      <c r="R15" s="88"/>
      <c r="S15" s="94"/>
      <c r="T15" s="142"/>
      <c r="U15" s="143"/>
      <c r="V15" s="143"/>
      <c r="W15" s="143"/>
      <c r="X15" s="203"/>
      <c r="Y15" s="203"/>
      <c r="Z15" s="203"/>
      <c r="AA15" s="203"/>
      <c r="AB15" s="203"/>
      <c r="AC15" s="203"/>
      <c r="AD15" s="203"/>
      <c r="AE15" s="203"/>
      <c r="AF15" s="203"/>
      <c r="AG15" s="204"/>
      <c r="AL15" s="103"/>
      <c r="AO15" s="87"/>
      <c r="AP15" s="103"/>
      <c r="AQ15" s="87"/>
      <c r="AR15" s="87"/>
      <c r="AS15" s="155" t="s">
        <v>145</v>
      </c>
      <c r="AT15" s="181"/>
      <c r="AU15" s="87"/>
      <c r="AY15" s="166"/>
    </row>
    <row r="16" spans="2:51" ht="10.5" customHeight="1" thickBot="1">
      <c r="B16" s="206" t="s">
        <v>177</v>
      </c>
      <c r="G16" s="225"/>
      <c r="H16" s="156"/>
      <c r="I16" s="94"/>
      <c r="J16" s="88"/>
      <c r="K16" s="93"/>
      <c r="L16" s="88"/>
      <c r="O16" s="120"/>
      <c r="P16" s="88"/>
      <c r="Q16" s="88"/>
      <c r="R16" s="88"/>
      <c r="S16" s="94"/>
      <c r="T16" s="142" t="s">
        <v>151</v>
      </c>
      <c r="U16" s="143"/>
      <c r="V16" s="143"/>
      <c r="W16" s="143"/>
      <c r="X16" s="203" t="s">
        <v>297</v>
      </c>
      <c r="Y16" s="203"/>
      <c r="Z16" s="203"/>
      <c r="AA16" s="203"/>
      <c r="AB16" s="203"/>
      <c r="AC16" s="203"/>
      <c r="AD16" s="203"/>
      <c r="AE16" s="203"/>
      <c r="AF16" s="203"/>
      <c r="AG16" s="204"/>
      <c r="AL16" s="103"/>
      <c r="AO16" s="87"/>
      <c r="AP16" s="103"/>
      <c r="AQ16" s="88"/>
      <c r="AR16" s="88"/>
      <c r="AS16" s="156"/>
      <c r="AT16" s="181"/>
      <c r="AU16" s="87"/>
      <c r="AY16" s="187" t="s">
        <v>3</v>
      </c>
    </row>
    <row r="17" spans="2:51" ht="10.5" customHeight="1" thickBot="1" thickTop="1">
      <c r="B17" s="207"/>
      <c r="C17" s="88"/>
      <c r="D17" s="88"/>
      <c r="E17" s="88"/>
      <c r="F17" s="127"/>
      <c r="G17" s="118"/>
      <c r="H17" s="119"/>
      <c r="I17" s="119"/>
      <c r="J17" s="119">
        <v>4</v>
      </c>
      <c r="O17" s="120"/>
      <c r="P17" s="88"/>
      <c r="Q17" s="88"/>
      <c r="R17" s="88"/>
      <c r="S17" s="94"/>
      <c r="T17" s="144"/>
      <c r="U17" s="145"/>
      <c r="V17" s="145"/>
      <c r="W17" s="145"/>
      <c r="X17" s="209"/>
      <c r="Y17" s="209"/>
      <c r="Z17" s="209"/>
      <c r="AA17" s="209"/>
      <c r="AB17" s="209"/>
      <c r="AC17" s="209"/>
      <c r="AD17" s="209"/>
      <c r="AE17" s="209"/>
      <c r="AF17" s="209"/>
      <c r="AG17" s="210"/>
      <c r="AL17" s="103"/>
      <c r="AO17" s="87"/>
      <c r="AQ17" s="119">
        <v>2</v>
      </c>
      <c r="AR17" s="119"/>
      <c r="AS17" s="119"/>
      <c r="AT17" s="126"/>
      <c r="AU17" s="120"/>
      <c r="AV17" s="88"/>
      <c r="AW17" s="88"/>
      <c r="AX17" s="88"/>
      <c r="AY17" s="188"/>
    </row>
    <row r="18" spans="2:51" ht="10.5" customHeight="1" thickBot="1">
      <c r="B18" s="216" t="s">
        <v>385</v>
      </c>
      <c r="C18" s="128"/>
      <c r="D18" s="122"/>
      <c r="E18" s="122"/>
      <c r="F18" s="129"/>
      <c r="G18" s="88"/>
      <c r="H18" s="88"/>
      <c r="J18" s="94"/>
      <c r="K18" s="94"/>
      <c r="L18" s="94"/>
      <c r="M18" s="94"/>
      <c r="O18" s="120"/>
      <c r="P18" s="88"/>
      <c r="Q18" s="88"/>
      <c r="R18" s="88"/>
      <c r="S18" s="88"/>
      <c r="T18" s="109"/>
      <c r="U18" s="109"/>
      <c r="V18" s="106"/>
      <c r="W18" s="106"/>
      <c r="X18" s="106"/>
      <c r="Y18" s="106"/>
      <c r="Z18" s="106"/>
      <c r="AA18" s="106"/>
      <c r="AB18" s="106"/>
      <c r="AC18" s="109"/>
      <c r="AD18" s="109"/>
      <c r="AE18" s="109"/>
      <c r="AF18" s="109"/>
      <c r="AG18" s="109"/>
      <c r="AL18" s="103"/>
      <c r="AO18" s="87"/>
      <c r="AQ18" s="87"/>
      <c r="AR18" s="87"/>
      <c r="AT18" s="88"/>
      <c r="AU18" s="121"/>
      <c r="AV18" s="122"/>
      <c r="AW18" s="122"/>
      <c r="AX18" s="123"/>
      <c r="AY18" s="186" t="s">
        <v>316</v>
      </c>
    </row>
    <row r="19" spans="2:51" ht="10.5" customHeight="1" thickTop="1">
      <c r="B19" s="216"/>
      <c r="E19" s="163">
        <v>11</v>
      </c>
      <c r="F19" s="163"/>
      <c r="J19" s="94"/>
      <c r="K19" s="94"/>
      <c r="L19" s="94"/>
      <c r="M19" s="94"/>
      <c r="O19" s="223" t="s">
        <v>205</v>
      </c>
      <c r="P19" s="156"/>
      <c r="Q19" s="88"/>
      <c r="R19" s="88"/>
      <c r="T19" s="88"/>
      <c r="U19" s="88"/>
      <c r="V19" s="92"/>
      <c r="W19" s="92"/>
      <c r="X19" s="92"/>
      <c r="Y19" s="92"/>
      <c r="Z19" s="92"/>
      <c r="AA19" s="92"/>
      <c r="AB19" s="92"/>
      <c r="AC19" s="88"/>
      <c r="AD19" s="88"/>
      <c r="AE19" s="88"/>
      <c r="AF19" s="88"/>
      <c r="AG19" s="88"/>
      <c r="AH19" s="88"/>
      <c r="AI19" s="88"/>
      <c r="AJ19" s="88"/>
      <c r="AK19" s="156" t="s">
        <v>219</v>
      </c>
      <c r="AL19" s="181"/>
      <c r="AM19" s="88"/>
      <c r="AN19" s="96"/>
      <c r="AO19" s="88"/>
      <c r="AQ19" s="87"/>
      <c r="AR19" s="87"/>
      <c r="AT19" s="87"/>
      <c r="AU19" s="87">
        <v>9</v>
      </c>
      <c r="AY19" s="166"/>
    </row>
    <row r="20" spans="2:51" ht="10.5" customHeight="1" thickBot="1">
      <c r="B20" s="206" t="s">
        <v>5</v>
      </c>
      <c r="J20" s="94"/>
      <c r="K20" s="94"/>
      <c r="L20" s="94"/>
      <c r="M20" s="94"/>
      <c r="O20" s="224"/>
      <c r="P20" s="183"/>
      <c r="Q20" s="131"/>
      <c r="R20" s="122">
        <v>2</v>
      </c>
      <c r="S20" s="87" t="s">
        <v>399</v>
      </c>
      <c r="AB20" s="88"/>
      <c r="AC20" s="88"/>
      <c r="AD20" s="88"/>
      <c r="AE20" s="88"/>
      <c r="AF20" s="88"/>
      <c r="AG20" s="88"/>
      <c r="AH20" s="88">
        <v>2</v>
      </c>
      <c r="AI20" s="88" t="s">
        <v>399</v>
      </c>
      <c r="AJ20" s="88"/>
      <c r="AK20" s="156"/>
      <c r="AL20" s="181"/>
      <c r="AM20" s="88"/>
      <c r="AN20" s="94"/>
      <c r="AO20" s="88"/>
      <c r="AQ20" s="87"/>
      <c r="AR20" s="87"/>
      <c r="AT20" s="87"/>
      <c r="AU20" s="87"/>
      <c r="AY20" s="187" t="s">
        <v>187</v>
      </c>
    </row>
    <row r="21" spans="2:51" ht="10.5" customHeight="1" thickTop="1">
      <c r="B21" s="207"/>
      <c r="J21" s="94"/>
      <c r="K21" s="94"/>
      <c r="L21" s="94"/>
      <c r="M21" s="94"/>
      <c r="O21" s="93"/>
      <c r="P21" s="88"/>
      <c r="S21" s="120"/>
      <c r="T21" s="88"/>
      <c r="U21" s="88"/>
      <c r="V21" s="88"/>
      <c r="W21" s="88"/>
      <c r="X21" s="88"/>
      <c r="AB21" s="88"/>
      <c r="AC21" s="88"/>
      <c r="AD21" s="88"/>
      <c r="AE21" s="88"/>
      <c r="AF21" s="88"/>
      <c r="AG21" s="88"/>
      <c r="AH21" s="127"/>
      <c r="AI21" s="119"/>
      <c r="AJ21" s="119"/>
      <c r="AK21" s="119"/>
      <c r="AL21" s="126"/>
      <c r="AM21" s="88"/>
      <c r="AN21" s="96"/>
      <c r="AO21" s="88"/>
      <c r="AQ21" s="87"/>
      <c r="AR21" s="87"/>
      <c r="AT21" s="87"/>
      <c r="AU21" s="87"/>
      <c r="AY21" s="188"/>
    </row>
    <row r="22" spans="2:51" ht="10.5" customHeight="1" thickBot="1">
      <c r="B22" s="216" t="s">
        <v>320</v>
      </c>
      <c r="C22" s="93"/>
      <c r="D22" s="88"/>
      <c r="E22" s="88"/>
      <c r="F22" s="88">
        <v>8</v>
      </c>
      <c r="J22" s="94"/>
      <c r="K22" s="94"/>
      <c r="L22" s="94"/>
      <c r="M22" s="94"/>
      <c r="O22" s="93"/>
      <c r="P22" s="88"/>
      <c r="S22" s="120"/>
      <c r="T22" s="88"/>
      <c r="U22" s="88"/>
      <c r="V22" s="88"/>
      <c r="W22" s="88"/>
      <c r="X22" s="88"/>
      <c r="AB22" s="88"/>
      <c r="AC22" s="88"/>
      <c r="AD22" s="88"/>
      <c r="AE22" s="88"/>
      <c r="AF22" s="88"/>
      <c r="AG22" s="88"/>
      <c r="AH22" s="127"/>
      <c r="AI22" s="88"/>
      <c r="AJ22" s="88"/>
      <c r="AK22" s="88"/>
      <c r="AL22" s="127"/>
      <c r="AM22" s="88"/>
      <c r="AN22" s="96"/>
      <c r="AO22" s="88"/>
      <c r="AQ22" s="87"/>
      <c r="AR22" s="87"/>
      <c r="AT22" s="163">
        <v>10</v>
      </c>
      <c r="AU22" s="164"/>
      <c r="AV22" s="88"/>
      <c r="AW22" s="88"/>
      <c r="AX22" s="103"/>
      <c r="AY22" s="186" t="s">
        <v>363</v>
      </c>
    </row>
    <row r="23" spans="2:51" ht="10.5" customHeight="1" thickTop="1">
      <c r="B23" s="216"/>
      <c r="C23" s="119"/>
      <c r="D23" s="119"/>
      <c r="E23" s="119"/>
      <c r="F23" s="126"/>
      <c r="G23" s="156" t="s">
        <v>195</v>
      </c>
      <c r="H23" s="156"/>
      <c r="O23" s="93"/>
      <c r="P23" s="88"/>
      <c r="S23" s="120"/>
      <c r="T23" s="88"/>
      <c r="U23" s="88"/>
      <c r="V23" s="88"/>
      <c r="W23" s="88"/>
      <c r="X23" s="88"/>
      <c r="AB23" s="88"/>
      <c r="AC23" s="88"/>
      <c r="AD23" s="88"/>
      <c r="AE23" s="88"/>
      <c r="AF23" s="88"/>
      <c r="AG23" s="88"/>
      <c r="AH23" s="127"/>
      <c r="AI23" s="88"/>
      <c r="AJ23" s="88"/>
      <c r="AK23" s="88"/>
      <c r="AL23" s="127"/>
      <c r="AM23" s="88"/>
      <c r="AN23" s="96"/>
      <c r="AO23" s="88"/>
      <c r="AQ23" s="87"/>
      <c r="AR23" s="87"/>
      <c r="AS23" s="155" t="s">
        <v>19</v>
      </c>
      <c r="AT23" s="156"/>
      <c r="AU23" s="118"/>
      <c r="AV23" s="119"/>
      <c r="AW23" s="119"/>
      <c r="AX23" s="119"/>
      <c r="AY23" s="166"/>
    </row>
    <row r="24" spans="2:51" ht="10.5" customHeight="1" thickBot="1">
      <c r="B24" s="206" t="s">
        <v>178</v>
      </c>
      <c r="C24" s="88"/>
      <c r="D24" s="88"/>
      <c r="E24" s="88"/>
      <c r="F24" s="127"/>
      <c r="G24" s="156"/>
      <c r="H24" s="156"/>
      <c r="I24" s="94"/>
      <c r="J24" s="88">
        <v>5</v>
      </c>
      <c r="O24" s="93"/>
      <c r="P24" s="88"/>
      <c r="S24" s="120"/>
      <c r="T24" s="88"/>
      <c r="U24" s="88"/>
      <c r="V24" s="88"/>
      <c r="W24" s="88"/>
      <c r="X24" s="88"/>
      <c r="AB24" s="88"/>
      <c r="AC24" s="88"/>
      <c r="AD24" s="88"/>
      <c r="AE24" s="88"/>
      <c r="AF24" s="88"/>
      <c r="AG24" s="88"/>
      <c r="AH24" s="127"/>
      <c r="AI24" s="88"/>
      <c r="AJ24" s="88"/>
      <c r="AK24" s="88"/>
      <c r="AL24" s="127"/>
      <c r="AM24" s="88"/>
      <c r="AN24" s="96"/>
      <c r="AO24" s="88"/>
      <c r="AQ24" s="88">
        <v>5</v>
      </c>
      <c r="AR24" s="88"/>
      <c r="AS24" s="156"/>
      <c r="AT24" s="156"/>
      <c r="AU24" s="120"/>
      <c r="AV24" s="88"/>
      <c r="AW24" s="88"/>
      <c r="AX24" s="88"/>
      <c r="AY24" s="187" t="s">
        <v>12</v>
      </c>
    </row>
    <row r="25" spans="2:51" ht="10.5" customHeight="1" thickTop="1">
      <c r="B25" s="207"/>
      <c r="G25" s="124"/>
      <c r="H25" s="119"/>
      <c r="I25" s="119"/>
      <c r="J25" s="125"/>
      <c r="K25" s="93"/>
      <c r="L25" s="88"/>
      <c r="O25" s="93"/>
      <c r="P25" s="88"/>
      <c r="S25" s="120"/>
      <c r="T25" s="88"/>
      <c r="U25" s="88"/>
      <c r="V25" s="88"/>
      <c r="W25" s="88"/>
      <c r="X25" s="88"/>
      <c r="AB25" s="88"/>
      <c r="AC25" s="88"/>
      <c r="AD25" s="88"/>
      <c r="AE25" s="88"/>
      <c r="AF25" s="88"/>
      <c r="AG25" s="88"/>
      <c r="AH25" s="127"/>
      <c r="AI25" s="88"/>
      <c r="AJ25" s="88"/>
      <c r="AK25" s="88"/>
      <c r="AL25" s="127"/>
      <c r="AM25" s="88"/>
      <c r="AN25" s="96"/>
      <c r="AO25" s="88"/>
      <c r="AP25" s="103"/>
      <c r="AQ25" s="124"/>
      <c r="AR25" s="119"/>
      <c r="AS25" s="119"/>
      <c r="AT25" s="125"/>
      <c r="AU25" s="87"/>
      <c r="AY25" s="188"/>
    </row>
    <row r="26" spans="2:51" ht="10.5" customHeight="1">
      <c r="B26" s="216" t="s">
        <v>380</v>
      </c>
      <c r="C26" s="90"/>
      <c r="D26" s="91"/>
      <c r="E26" s="91"/>
      <c r="F26" s="91"/>
      <c r="G26" s="93"/>
      <c r="H26" s="88"/>
      <c r="K26" s="93"/>
      <c r="L26" s="88"/>
      <c r="O26" s="93"/>
      <c r="P26" s="88"/>
      <c r="S26" s="120"/>
      <c r="T26" s="88"/>
      <c r="U26" s="88"/>
      <c r="V26" s="88"/>
      <c r="W26" s="88"/>
      <c r="X26" s="88"/>
      <c r="AB26" s="88"/>
      <c r="AC26" s="88"/>
      <c r="AD26" s="88"/>
      <c r="AE26" s="88"/>
      <c r="AF26" s="88"/>
      <c r="AG26" s="88"/>
      <c r="AH26" s="127"/>
      <c r="AI26" s="88"/>
      <c r="AJ26" s="88"/>
      <c r="AK26" s="88"/>
      <c r="AL26" s="127"/>
      <c r="AM26" s="88"/>
      <c r="AN26" s="96"/>
      <c r="AO26" s="88"/>
      <c r="AP26" s="103"/>
      <c r="AQ26" s="87"/>
      <c r="AR26" s="87"/>
      <c r="AT26" s="103"/>
      <c r="AU26" s="91"/>
      <c r="AV26" s="91"/>
      <c r="AW26" s="91"/>
      <c r="AX26" s="102"/>
      <c r="AY26" s="186" t="s">
        <v>322</v>
      </c>
    </row>
    <row r="27" spans="2:51" ht="10.5" customHeight="1" thickBot="1">
      <c r="B27" s="216"/>
      <c r="F27" s="87">
        <v>6</v>
      </c>
      <c r="K27" s="225" t="s">
        <v>202</v>
      </c>
      <c r="L27" s="156"/>
      <c r="O27" s="93"/>
      <c r="P27" s="88"/>
      <c r="S27" s="120"/>
      <c r="T27" s="88"/>
      <c r="U27" s="88"/>
      <c r="V27" s="88"/>
      <c r="W27" s="88"/>
      <c r="X27" s="88"/>
      <c r="AB27" s="88"/>
      <c r="AC27" s="88"/>
      <c r="AD27" s="88"/>
      <c r="AE27" s="88"/>
      <c r="AF27" s="88"/>
      <c r="AG27" s="88"/>
      <c r="AH27" s="127"/>
      <c r="AI27" s="88"/>
      <c r="AJ27" s="88"/>
      <c r="AK27" s="88"/>
      <c r="AL27" s="127"/>
      <c r="AM27" s="88"/>
      <c r="AN27" s="96"/>
      <c r="AO27" s="156" t="s">
        <v>216</v>
      </c>
      <c r="AP27" s="181"/>
      <c r="AQ27" s="87"/>
      <c r="AR27" s="87"/>
      <c r="AT27" s="87"/>
      <c r="AU27" s="87">
        <v>6</v>
      </c>
      <c r="AY27" s="166"/>
    </row>
    <row r="28" spans="2:51" ht="10.5" customHeight="1" thickBot="1">
      <c r="B28" s="206" t="s">
        <v>6</v>
      </c>
      <c r="K28" s="225"/>
      <c r="L28" s="156"/>
      <c r="M28" s="94"/>
      <c r="N28" s="88"/>
      <c r="O28" s="93"/>
      <c r="P28" s="88"/>
      <c r="S28" s="120"/>
      <c r="T28" s="88"/>
      <c r="U28" s="88"/>
      <c r="V28" s="172" t="s">
        <v>152</v>
      </c>
      <c r="W28" s="173"/>
      <c r="X28" s="173"/>
      <c r="Y28" s="173"/>
      <c r="Z28" s="173"/>
      <c r="AA28" s="173"/>
      <c r="AB28" s="173"/>
      <c r="AC28" s="173"/>
      <c r="AD28" s="173"/>
      <c r="AE28" s="174"/>
      <c r="AF28" s="88"/>
      <c r="AG28" s="88"/>
      <c r="AH28" s="127"/>
      <c r="AI28" s="88"/>
      <c r="AJ28" s="88"/>
      <c r="AK28" s="88"/>
      <c r="AL28" s="127"/>
      <c r="AM28" s="88"/>
      <c r="AN28" s="96"/>
      <c r="AO28" s="156"/>
      <c r="AP28" s="181"/>
      <c r="AQ28" s="87"/>
      <c r="AR28" s="87"/>
      <c r="AT28" s="87"/>
      <c r="AU28" s="87"/>
      <c r="AY28" s="187" t="s">
        <v>188</v>
      </c>
    </row>
    <row r="29" spans="2:51" ht="10.5" customHeight="1" thickTop="1">
      <c r="B29" s="207"/>
      <c r="K29" s="118"/>
      <c r="L29" s="119"/>
      <c r="M29" s="119"/>
      <c r="N29" s="119">
        <v>6</v>
      </c>
      <c r="S29" s="120"/>
      <c r="T29" s="88"/>
      <c r="U29" s="88"/>
      <c r="V29" s="175"/>
      <c r="W29" s="176"/>
      <c r="X29" s="176"/>
      <c r="Y29" s="176"/>
      <c r="Z29" s="176"/>
      <c r="AA29" s="176"/>
      <c r="AB29" s="176"/>
      <c r="AC29" s="176"/>
      <c r="AD29" s="176"/>
      <c r="AE29" s="177"/>
      <c r="AF29" s="88"/>
      <c r="AG29" s="88"/>
      <c r="AH29" s="127"/>
      <c r="AI29" s="88"/>
      <c r="AJ29" s="88"/>
      <c r="AK29" s="88"/>
      <c r="AL29" s="88"/>
      <c r="AM29" s="119" t="s">
        <v>413</v>
      </c>
      <c r="AN29" s="132"/>
      <c r="AO29" s="119"/>
      <c r="AP29" s="126"/>
      <c r="AQ29" s="87"/>
      <c r="AR29" s="87"/>
      <c r="AT29" s="87"/>
      <c r="AU29" s="87"/>
      <c r="AY29" s="188"/>
    </row>
    <row r="30" spans="2:51" ht="10.5" customHeight="1" thickBot="1">
      <c r="B30" s="216" t="s">
        <v>299</v>
      </c>
      <c r="C30" s="93"/>
      <c r="D30" s="88"/>
      <c r="E30" s="88"/>
      <c r="F30" s="88" t="s">
        <v>412</v>
      </c>
      <c r="K30" s="120"/>
      <c r="L30" s="88"/>
      <c r="M30" s="88"/>
      <c r="N30" s="88"/>
      <c r="S30" s="120"/>
      <c r="T30" s="88"/>
      <c r="U30" s="88"/>
      <c r="V30" s="175"/>
      <c r="W30" s="176"/>
      <c r="X30" s="176"/>
      <c r="Y30" s="176"/>
      <c r="Z30" s="176"/>
      <c r="AA30" s="176"/>
      <c r="AB30" s="176"/>
      <c r="AC30" s="176"/>
      <c r="AD30" s="176"/>
      <c r="AE30" s="177"/>
      <c r="AF30" s="88"/>
      <c r="AG30" s="88"/>
      <c r="AH30" s="127"/>
      <c r="AI30" s="88"/>
      <c r="AJ30" s="88"/>
      <c r="AK30" s="88"/>
      <c r="AL30" s="88"/>
      <c r="AM30" s="88"/>
      <c r="AN30" s="96"/>
      <c r="AO30" s="88"/>
      <c r="AP30" s="127"/>
      <c r="AQ30" s="87"/>
      <c r="AR30" s="87"/>
      <c r="AT30" s="163">
        <v>11</v>
      </c>
      <c r="AU30" s="164"/>
      <c r="AV30" s="88"/>
      <c r="AW30" s="88"/>
      <c r="AX30" s="103"/>
      <c r="AY30" s="186" t="s">
        <v>406</v>
      </c>
    </row>
    <row r="31" spans="2:51" ht="10.5" customHeight="1" thickTop="1">
      <c r="B31" s="216"/>
      <c r="C31" s="119"/>
      <c r="D31" s="119"/>
      <c r="E31" s="119"/>
      <c r="F31" s="126"/>
      <c r="G31" s="156" t="s">
        <v>196</v>
      </c>
      <c r="H31" s="156"/>
      <c r="K31" s="120"/>
      <c r="L31" s="88"/>
      <c r="M31" s="88"/>
      <c r="N31" s="88"/>
      <c r="S31" s="120"/>
      <c r="T31" s="88"/>
      <c r="U31" s="88"/>
      <c r="V31" s="175"/>
      <c r="W31" s="176"/>
      <c r="X31" s="176"/>
      <c r="Y31" s="176"/>
      <c r="Z31" s="176"/>
      <c r="AA31" s="176"/>
      <c r="AB31" s="176"/>
      <c r="AC31" s="176"/>
      <c r="AD31" s="176"/>
      <c r="AE31" s="177"/>
      <c r="AF31" s="88"/>
      <c r="AG31" s="88"/>
      <c r="AH31" s="127"/>
      <c r="AI31" s="88"/>
      <c r="AJ31" s="88"/>
      <c r="AK31" s="88"/>
      <c r="AL31" s="88"/>
      <c r="AM31" s="88"/>
      <c r="AN31" s="96"/>
      <c r="AO31" s="88"/>
      <c r="AP31" s="127"/>
      <c r="AQ31" s="87"/>
      <c r="AR31" s="87"/>
      <c r="AS31" s="155" t="s">
        <v>210</v>
      </c>
      <c r="AT31" s="156"/>
      <c r="AU31" s="118"/>
      <c r="AV31" s="119"/>
      <c r="AW31" s="119"/>
      <c r="AX31" s="119"/>
      <c r="AY31" s="166"/>
    </row>
    <row r="32" spans="2:51" ht="10.5" customHeight="1" thickBot="1">
      <c r="B32" s="206" t="s">
        <v>179</v>
      </c>
      <c r="C32" s="88"/>
      <c r="D32" s="88"/>
      <c r="E32" s="88"/>
      <c r="F32" s="127"/>
      <c r="G32" s="156"/>
      <c r="H32" s="156"/>
      <c r="I32" s="94"/>
      <c r="J32" s="88"/>
      <c r="K32" s="120"/>
      <c r="L32" s="88"/>
      <c r="M32" s="88"/>
      <c r="N32" s="94"/>
      <c r="O32" s="86"/>
      <c r="P32" s="86"/>
      <c r="Q32" s="86"/>
      <c r="S32" s="120"/>
      <c r="T32" s="88"/>
      <c r="U32" s="88"/>
      <c r="V32" s="175"/>
      <c r="W32" s="176"/>
      <c r="X32" s="176"/>
      <c r="Y32" s="176"/>
      <c r="Z32" s="176"/>
      <c r="AA32" s="176"/>
      <c r="AB32" s="176"/>
      <c r="AC32" s="176"/>
      <c r="AD32" s="176"/>
      <c r="AE32" s="177"/>
      <c r="AF32" s="88"/>
      <c r="AG32" s="88"/>
      <c r="AH32" s="127"/>
      <c r="AI32" s="88"/>
      <c r="AJ32" s="88"/>
      <c r="AK32" s="88"/>
      <c r="AL32" s="88"/>
      <c r="AM32" s="88"/>
      <c r="AN32" s="96"/>
      <c r="AO32" s="88"/>
      <c r="AP32" s="127"/>
      <c r="AQ32" s="88"/>
      <c r="AR32" s="88"/>
      <c r="AS32" s="156"/>
      <c r="AT32" s="156"/>
      <c r="AU32" s="120"/>
      <c r="AV32" s="88"/>
      <c r="AW32" s="88"/>
      <c r="AX32" s="88"/>
      <c r="AY32" s="187" t="s">
        <v>13</v>
      </c>
    </row>
    <row r="33" spans="2:51" ht="10.5" customHeight="1" thickBot="1" thickTop="1">
      <c r="B33" s="207"/>
      <c r="G33" s="124"/>
      <c r="H33" s="119"/>
      <c r="I33" s="119"/>
      <c r="J33" s="119">
        <v>6</v>
      </c>
      <c r="N33" s="86"/>
      <c r="O33" s="86"/>
      <c r="P33" s="86"/>
      <c r="Q33" s="86"/>
      <c r="S33" s="120"/>
      <c r="T33" s="88"/>
      <c r="U33" s="88"/>
      <c r="V33" s="178"/>
      <c r="W33" s="179"/>
      <c r="X33" s="179"/>
      <c r="Y33" s="179"/>
      <c r="Z33" s="179"/>
      <c r="AA33" s="179"/>
      <c r="AB33" s="179"/>
      <c r="AC33" s="179"/>
      <c r="AD33" s="179"/>
      <c r="AE33" s="180"/>
      <c r="AF33" s="88"/>
      <c r="AG33" s="88"/>
      <c r="AH33" s="127"/>
      <c r="AI33" s="88"/>
      <c r="AJ33" s="88"/>
      <c r="AK33" s="88"/>
      <c r="AL33" s="88"/>
      <c r="AM33" s="88"/>
      <c r="AN33" s="96"/>
      <c r="AO33" s="88"/>
      <c r="AQ33" s="119">
        <v>9</v>
      </c>
      <c r="AR33" s="119"/>
      <c r="AS33" s="119"/>
      <c r="AT33" s="125"/>
      <c r="AU33" s="87"/>
      <c r="AY33" s="188"/>
    </row>
    <row r="34" spans="2:51" ht="10.5" customHeight="1">
      <c r="B34" s="216" t="s">
        <v>374</v>
      </c>
      <c r="C34" s="90"/>
      <c r="D34" s="91"/>
      <c r="E34" s="91"/>
      <c r="F34" s="91"/>
      <c r="G34" s="93"/>
      <c r="H34" s="88"/>
      <c r="M34" s="94"/>
      <c r="N34" s="222" t="s">
        <v>208</v>
      </c>
      <c r="O34" s="222"/>
      <c r="P34" s="222"/>
      <c r="Q34" s="222"/>
      <c r="S34" s="120"/>
      <c r="T34" s="88"/>
      <c r="U34" s="88"/>
      <c r="V34" s="101"/>
      <c r="W34" s="101"/>
      <c r="X34" s="101"/>
      <c r="Y34" s="101"/>
      <c r="Z34" s="101"/>
      <c r="AA34" s="135"/>
      <c r="AB34" s="136"/>
      <c r="AC34" s="136"/>
      <c r="AD34" s="109"/>
      <c r="AE34" s="109"/>
      <c r="AF34" s="88"/>
      <c r="AG34" s="88"/>
      <c r="AH34" s="127"/>
      <c r="AI34" s="88"/>
      <c r="AJ34" s="152" t="s">
        <v>222</v>
      </c>
      <c r="AK34" s="152"/>
      <c r="AL34" s="152"/>
      <c r="AM34" s="152"/>
      <c r="AN34" s="94"/>
      <c r="AO34" s="88"/>
      <c r="AQ34" s="87"/>
      <c r="AR34" s="87"/>
      <c r="AT34" s="103"/>
      <c r="AU34" s="91"/>
      <c r="AV34" s="91"/>
      <c r="AW34" s="91"/>
      <c r="AX34" s="102"/>
      <c r="AY34" s="186" t="s">
        <v>327</v>
      </c>
    </row>
    <row r="35" spans="2:51" ht="10.5" customHeight="1">
      <c r="B35" s="216"/>
      <c r="F35" s="87" t="s">
        <v>394</v>
      </c>
      <c r="M35" s="94"/>
      <c r="N35" s="222"/>
      <c r="O35" s="222"/>
      <c r="P35" s="222"/>
      <c r="Q35" s="222"/>
      <c r="S35" s="223" t="s">
        <v>207</v>
      </c>
      <c r="T35" s="156"/>
      <c r="U35" s="88"/>
      <c r="V35" s="101"/>
      <c r="W35" s="101"/>
      <c r="X35" s="101"/>
      <c r="Y35" s="101"/>
      <c r="Z35" s="101"/>
      <c r="AA35" s="137"/>
      <c r="AB35" s="101"/>
      <c r="AC35" s="101"/>
      <c r="AD35" s="88"/>
      <c r="AE35" s="88"/>
      <c r="AF35" s="88"/>
      <c r="AG35" s="156" t="s">
        <v>221</v>
      </c>
      <c r="AH35" s="182"/>
      <c r="AI35" s="88"/>
      <c r="AJ35" s="152"/>
      <c r="AK35" s="152"/>
      <c r="AL35" s="152"/>
      <c r="AM35" s="152"/>
      <c r="AN35" s="94"/>
      <c r="AO35" s="88"/>
      <c r="AQ35" s="87"/>
      <c r="AR35" s="87"/>
      <c r="AT35" s="87"/>
      <c r="AU35" s="87">
        <v>0</v>
      </c>
      <c r="AY35" s="166"/>
    </row>
    <row r="36" spans="2:51" ht="10.5" customHeight="1" thickBot="1">
      <c r="B36" s="206" t="s">
        <v>7</v>
      </c>
      <c r="M36" s="215">
        <v>2</v>
      </c>
      <c r="N36" s="226" t="s">
        <v>411</v>
      </c>
      <c r="O36" s="227"/>
      <c r="P36" s="227"/>
      <c r="Q36" s="228"/>
      <c r="R36" s="229">
        <v>0</v>
      </c>
      <c r="S36" s="224"/>
      <c r="T36" s="183"/>
      <c r="U36" s="122"/>
      <c r="V36" s="105"/>
      <c r="W36" s="105"/>
      <c r="X36" s="105"/>
      <c r="Y36" s="105"/>
      <c r="Z36" s="105"/>
      <c r="AA36" s="138"/>
      <c r="AB36" s="139"/>
      <c r="AC36" s="139"/>
      <c r="AD36" s="122"/>
      <c r="AE36" s="122"/>
      <c r="AF36" s="122"/>
      <c r="AG36" s="183"/>
      <c r="AH36" s="184"/>
      <c r="AI36" s="88"/>
      <c r="AJ36" s="148" t="s">
        <v>400</v>
      </c>
      <c r="AK36" s="149"/>
      <c r="AL36" s="149"/>
      <c r="AM36" s="146"/>
      <c r="AN36" s="94"/>
      <c r="AO36" s="88"/>
      <c r="AQ36" s="87"/>
      <c r="AR36" s="87"/>
      <c r="AT36" s="87"/>
      <c r="AU36" s="87"/>
      <c r="AY36" s="187" t="s">
        <v>189</v>
      </c>
    </row>
    <row r="37" spans="2:51" ht="10.5" customHeight="1" thickTop="1">
      <c r="B37" s="217"/>
      <c r="G37" s="88"/>
      <c r="H37" s="88"/>
      <c r="I37" s="88"/>
      <c r="J37" s="88"/>
      <c r="K37" s="96"/>
      <c r="L37" s="96"/>
      <c r="M37" s="215"/>
      <c r="N37" s="147" t="s">
        <v>398</v>
      </c>
      <c r="O37" s="140"/>
      <c r="P37" s="140"/>
      <c r="Q37" s="141"/>
      <c r="R37" s="230"/>
      <c r="S37" s="93"/>
      <c r="T37" s="87" t="s">
        <v>404</v>
      </c>
      <c r="V37" s="101"/>
      <c r="W37" s="101"/>
      <c r="X37" s="101"/>
      <c r="Y37" s="101"/>
      <c r="Z37" s="101"/>
      <c r="AA37" s="101"/>
      <c r="AB37" s="101"/>
      <c r="AC37" s="101"/>
      <c r="AD37" s="96"/>
      <c r="AE37" s="96"/>
      <c r="AF37" s="98" t="s">
        <v>403</v>
      </c>
      <c r="AG37" s="96"/>
      <c r="AH37" s="104"/>
      <c r="AI37" s="96">
        <v>2</v>
      </c>
      <c r="AJ37" s="147" t="s">
        <v>410</v>
      </c>
      <c r="AK37" s="140"/>
      <c r="AL37" s="140"/>
      <c r="AM37" s="141"/>
      <c r="AN37" s="94">
        <v>0</v>
      </c>
      <c r="AO37" s="88"/>
      <c r="AQ37" s="87"/>
      <c r="AR37" s="87"/>
      <c r="AT37" s="87"/>
      <c r="AU37" s="87"/>
      <c r="AY37" s="188"/>
    </row>
    <row r="38" spans="2:51" ht="10.5" customHeight="1" thickBot="1">
      <c r="B38" s="218" t="s">
        <v>298</v>
      </c>
      <c r="C38" s="93"/>
      <c r="D38" s="88"/>
      <c r="E38" s="88"/>
      <c r="F38" s="88">
        <v>9</v>
      </c>
      <c r="G38" s="88"/>
      <c r="H38" s="88"/>
      <c r="I38" s="88"/>
      <c r="J38" s="88"/>
      <c r="K38" s="96"/>
      <c r="L38" s="96"/>
      <c r="M38" s="215"/>
      <c r="N38" s="189" t="s">
        <v>142</v>
      </c>
      <c r="O38" s="190"/>
      <c r="P38" s="190"/>
      <c r="Q38" s="191"/>
      <c r="R38" s="230"/>
      <c r="S38" s="93"/>
      <c r="V38" s="101"/>
      <c r="W38" s="101"/>
      <c r="X38" s="101"/>
      <c r="Y38" s="211" t="s">
        <v>1</v>
      </c>
      <c r="Z38" s="211"/>
      <c r="AA38" s="211"/>
      <c r="AB38" s="211"/>
      <c r="AC38" s="101"/>
      <c r="AD38" s="96"/>
      <c r="AE38" s="96"/>
      <c r="AF38" s="96"/>
      <c r="AG38" s="96"/>
      <c r="AH38" s="104"/>
      <c r="AI38" s="96"/>
      <c r="AJ38" s="189" t="s">
        <v>153</v>
      </c>
      <c r="AK38" s="190"/>
      <c r="AL38" s="190"/>
      <c r="AM38" s="191"/>
      <c r="AN38" s="94"/>
      <c r="AO38" s="88"/>
      <c r="AQ38" s="87"/>
      <c r="AR38" s="87"/>
      <c r="AT38" s="87"/>
      <c r="AU38" s="88">
        <v>8</v>
      </c>
      <c r="AV38" s="88"/>
      <c r="AW38" s="88"/>
      <c r="AX38" s="103"/>
      <c r="AY38" s="186" t="s">
        <v>402</v>
      </c>
    </row>
    <row r="39" spans="2:51" ht="10.5" customHeight="1" thickTop="1">
      <c r="B39" s="219"/>
      <c r="C39" s="119"/>
      <c r="D39" s="119"/>
      <c r="E39" s="119"/>
      <c r="F39" s="126"/>
      <c r="G39" s="156" t="s">
        <v>197</v>
      </c>
      <c r="H39" s="156"/>
      <c r="I39" s="88"/>
      <c r="J39" s="88"/>
      <c r="K39" s="96"/>
      <c r="L39" s="96"/>
      <c r="M39" s="94"/>
      <c r="N39" s="94"/>
      <c r="O39" s="94"/>
      <c r="P39" s="94"/>
      <c r="Q39" s="94"/>
      <c r="R39" s="97"/>
      <c r="S39" s="93"/>
      <c r="V39" s="101"/>
      <c r="W39" s="101"/>
      <c r="X39" s="101"/>
      <c r="Y39" s="211"/>
      <c r="Z39" s="211"/>
      <c r="AA39" s="211"/>
      <c r="AB39" s="211"/>
      <c r="AC39" s="101"/>
      <c r="AD39" s="96"/>
      <c r="AE39" s="96"/>
      <c r="AF39" s="96"/>
      <c r="AG39" s="96"/>
      <c r="AH39" s="104"/>
      <c r="AI39" s="96"/>
      <c r="AJ39" s="96"/>
      <c r="AK39" s="96"/>
      <c r="AL39" s="96"/>
      <c r="AM39" s="96"/>
      <c r="AN39" s="94"/>
      <c r="AO39" s="88"/>
      <c r="AQ39" s="87"/>
      <c r="AR39" s="87"/>
      <c r="AS39" s="155" t="s">
        <v>211</v>
      </c>
      <c r="AT39" s="156"/>
      <c r="AU39" s="118"/>
      <c r="AV39" s="119"/>
      <c r="AW39" s="119"/>
      <c r="AX39" s="119"/>
      <c r="AY39" s="166"/>
    </row>
    <row r="40" spans="2:51" ht="10.5" customHeight="1" thickBot="1">
      <c r="B40" s="206" t="s">
        <v>180</v>
      </c>
      <c r="C40" s="88"/>
      <c r="D40" s="88"/>
      <c r="E40" s="88"/>
      <c r="F40" s="127"/>
      <c r="G40" s="156"/>
      <c r="H40" s="156"/>
      <c r="I40" s="150">
        <v>11</v>
      </c>
      <c r="J40" s="150"/>
      <c r="K40" s="96"/>
      <c r="L40" s="96"/>
      <c r="M40" s="94"/>
      <c r="N40" s="94"/>
      <c r="O40" s="94"/>
      <c r="P40" s="94"/>
      <c r="Q40" s="94"/>
      <c r="R40" s="97"/>
      <c r="S40" s="93"/>
      <c r="V40" s="85"/>
      <c r="W40" s="85"/>
      <c r="X40" s="85"/>
      <c r="Y40" s="148" t="s">
        <v>407</v>
      </c>
      <c r="Z40" s="149"/>
      <c r="AA40" s="149"/>
      <c r="AB40" s="146"/>
      <c r="AC40" s="85"/>
      <c r="AD40" s="96"/>
      <c r="AE40" s="96"/>
      <c r="AF40" s="96"/>
      <c r="AG40" s="96"/>
      <c r="AH40" s="104"/>
      <c r="AI40" s="96"/>
      <c r="AJ40" s="96"/>
      <c r="AK40" s="96"/>
      <c r="AL40" s="96"/>
      <c r="AM40" s="96"/>
      <c r="AN40" s="94"/>
      <c r="AO40" s="88"/>
      <c r="AP40" s="163">
        <v>11</v>
      </c>
      <c r="AQ40" s="164"/>
      <c r="AR40" s="88"/>
      <c r="AS40" s="156"/>
      <c r="AT40" s="156"/>
      <c r="AU40" s="120"/>
      <c r="AV40" s="88"/>
      <c r="AW40" s="88"/>
      <c r="AX40" s="88"/>
      <c r="AY40" s="187" t="s">
        <v>14</v>
      </c>
    </row>
    <row r="41" spans="2:51" ht="10.5" customHeight="1" thickTop="1">
      <c r="B41" s="207"/>
      <c r="G41" s="124"/>
      <c r="H41" s="119"/>
      <c r="I41" s="119"/>
      <c r="J41" s="119"/>
      <c r="K41" s="133"/>
      <c r="L41" s="96"/>
      <c r="M41" s="94"/>
      <c r="N41" s="94"/>
      <c r="O41" s="94"/>
      <c r="P41" s="94"/>
      <c r="Q41" s="94"/>
      <c r="R41" s="97"/>
      <c r="S41" s="93"/>
      <c r="V41" s="85"/>
      <c r="W41" s="85"/>
      <c r="X41" s="92">
        <v>2</v>
      </c>
      <c r="Y41" s="147" t="s">
        <v>408</v>
      </c>
      <c r="Z41" s="140"/>
      <c r="AA41" s="140"/>
      <c r="AB41" s="141"/>
      <c r="AC41" s="92">
        <v>1</v>
      </c>
      <c r="AD41" s="96"/>
      <c r="AE41" s="96"/>
      <c r="AF41" s="96"/>
      <c r="AG41" s="96"/>
      <c r="AH41" s="104"/>
      <c r="AI41" s="96"/>
      <c r="AJ41" s="96"/>
      <c r="AK41" s="96"/>
      <c r="AL41" s="96"/>
      <c r="AM41" s="96"/>
      <c r="AN41" s="94"/>
      <c r="AO41" s="88"/>
      <c r="AP41" s="127"/>
      <c r="AQ41" s="119"/>
      <c r="AR41" s="119"/>
      <c r="AS41" s="119"/>
      <c r="AT41" s="125"/>
      <c r="AU41" s="87"/>
      <c r="AY41" s="188"/>
    </row>
    <row r="42" spans="2:51" ht="10.5" customHeight="1">
      <c r="B42" s="216" t="s">
        <v>369</v>
      </c>
      <c r="C42" s="90"/>
      <c r="D42" s="91"/>
      <c r="E42" s="91"/>
      <c r="F42" s="91"/>
      <c r="G42" s="93"/>
      <c r="H42" s="88"/>
      <c r="I42" s="88"/>
      <c r="J42" s="88"/>
      <c r="K42" s="120"/>
      <c r="L42" s="88"/>
      <c r="M42" s="94"/>
      <c r="N42" s="94"/>
      <c r="O42" s="94"/>
      <c r="P42" s="94"/>
      <c r="Q42" s="94"/>
      <c r="S42" s="93"/>
      <c r="V42" s="85"/>
      <c r="W42" s="85"/>
      <c r="X42" s="85"/>
      <c r="Y42" s="212" t="s">
        <v>409</v>
      </c>
      <c r="Z42" s="213"/>
      <c r="AA42" s="213"/>
      <c r="AB42" s="214"/>
      <c r="AC42" s="85"/>
      <c r="AD42" s="88"/>
      <c r="AE42" s="88"/>
      <c r="AF42" s="88"/>
      <c r="AG42" s="88"/>
      <c r="AH42" s="103"/>
      <c r="AI42" s="88"/>
      <c r="AJ42" s="88"/>
      <c r="AK42" s="88"/>
      <c r="AL42" s="88"/>
      <c r="AM42" s="88"/>
      <c r="AN42" s="94"/>
      <c r="AO42" s="88"/>
      <c r="AP42" s="127"/>
      <c r="AQ42" s="87"/>
      <c r="AR42" s="87"/>
      <c r="AT42" s="103"/>
      <c r="AU42" s="91"/>
      <c r="AV42" s="91"/>
      <c r="AW42" s="91"/>
      <c r="AX42" s="102"/>
      <c r="AY42" s="186" t="s">
        <v>332</v>
      </c>
    </row>
    <row r="43" spans="2:51" ht="10.5" customHeight="1">
      <c r="B43" s="216"/>
      <c r="F43" s="87">
        <v>4</v>
      </c>
      <c r="G43" s="88"/>
      <c r="H43" s="88"/>
      <c r="I43" s="88"/>
      <c r="J43" s="88"/>
      <c r="K43" s="223" t="s">
        <v>203</v>
      </c>
      <c r="L43" s="156"/>
      <c r="M43" s="88"/>
      <c r="N43" s="88"/>
      <c r="S43" s="93"/>
      <c r="V43" s="85"/>
      <c r="W43" s="85"/>
      <c r="X43" s="85"/>
      <c r="Y43" s="85"/>
      <c r="Z43" s="85"/>
      <c r="AA43" s="85"/>
      <c r="AB43" s="85"/>
      <c r="AC43" s="85"/>
      <c r="AD43" s="88"/>
      <c r="AE43" s="88"/>
      <c r="AF43" s="88"/>
      <c r="AG43" s="88"/>
      <c r="AH43" s="103"/>
      <c r="AI43" s="88"/>
      <c r="AJ43" s="88"/>
      <c r="AK43" s="88"/>
      <c r="AL43" s="88"/>
      <c r="AM43" s="88"/>
      <c r="AN43" s="96"/>
      <c r="AO43" s="156" t="s">
        <v>217</v>
      </c>
      <c r="AP43" s="182"/>
      <c r="AQ43" s="87"/>
      <c r="AR43" s="87"/>
      <c r="AT43" s="87"/>
      <c r="AU43" s="87">
        <v>6</v>
      </c>
      <c r="AY43" s="166"/>
    </row>
    <row r="44" spans="2:51" ht="10.5" customHeight="1" thickBot="1">
      <c r="B44" s="206" t="s">
        <v>143</v>
      </c>
      <c r="G44" s="94"/>
      <c r="H44" s="94"/>
      <c r="I44" s="94"/>
      <c r="J44" s="88"/>
      <c r="K44" s="224"/>
      <c r="L44" s="183"/>
      <c r="M44" s="122"/>
      <c r="N44" s="122">
        <v>7</v>
      </c>
      <c r="S44" s="93"/>
      <c r="AB44" s="88"/>
      <c r="AC44" s="88"/>
      <c r="AD44" s="88"/>
      <c r="AE44" s="88"/>
      <c r="AF44" s="88"/>
      <c r="AG44" s="88"/>
      <c r="AH44" s="103"/>
      <c r="AI44" s="88"/>
      <c r="AJ44" s="88"/>
      <c r="AK44" s="88"/>
      <c r="AL44" s="163">
        <v>10</v>
      </c>
      <c r="AM44" s="164"/>
      <c r="AN44" s="130"/>
      <c r="AO44" s="183"/>
      <c r="AP44" s="184"/>
      <c r="AQ44" s="87"/>
      <c r="AR44" s="87"/>
      <c r="AT44" s="87"/>
      <c r="AU44" s="87"/>
      <c r="AY44" s="187" t="s">
        <v>190</v>
      </c>
    </row>
    <row r="45" spans="2:51" ht="10.5" customHeight="1" thickTop="1">
      <c r="B45" s="207"/>
      <c r="G45" s="88"/>
      <c r="H45" s="88"/>
      <c r="I45" s="88"/>
      <c r="J45" s="88"/>
      <c r="K45" s="99"/>
      <c r="L45" s="94"/>
      <c r="M45" s="88"/>
      <c r="N45" s="88"/>
      <c r="O45" s="93"/>
      <c r="S45" s="93"/>
      <c r="AB45" s="88"/>
      <c r="AC45" s="88"/>
      <c r="AD45" s="88"/>
      <c r="AE45" s="88"/>
      <c r="AF45" s="88"/>
      <c r="AG45" s="88"/>
      <c r="AH45" s="103"/>
      <c r="AI45" s="93"/>
      <c r="AJ45" s="88"/>
      <c r="AK45" s="88"/>
      <c r="AL45" s="127"/>
      <c r="AM45" s="118"/>
      <c r="AN45" s="96"/>
      <c r="AO45" s="88"/>
      <c r="AP45" s="103"/>
      <c r="AQ45" s="87"/>
      <c r="AR45" s="87"/>
      <c r="AT45" s="87"/>
      <c r="AU45" s="87"/>
      <c r="AY45" s="188"/>
    </row>
    <row r="46" spans="2:51" ht="10.5" customHeight="1" thickBot="1">
      <c r="B46" s="216" t="s">
        <v>336</v>
      </c>
      <c r="C46" s="93"/>
      <c r="D46" s="88"/>
      <c r="E46" s="88"/>
      <c r="F46" s="88">
        <v>9</v>
      </c>
      <c r="G46" s="88"/>
      <c r="H46" s="88"/>
      <c r="I46" s="88"/>
      <c r="J46" s="88"/>
      <c r="K46" s="93"/>
      <c r="L46" s="88"/>
      <c r="M46" s="88"/>
      <c r="N46" s="88"/>
      <c r="O46" s="93"/>
      <c r="S46" s="93"/>
      <c r="T46" s="88"/>
      <c r="U46" s="88"/>
      <c r="V46" s="88"/>
      <c r="W46" s="94"/>
      <c r="X46" s="94"/>
      <c r="Y46" s="94"/>
      <c r="Z46" s="94"/>
      <c r="AA46" s="88"/>
      <c r="AB46" s="88"/>
      <c r="AC46" s="88"/>
      <c r="AD46" s="88"/>
      <c r="AE46" s="88"/>
      <c r="AF46" s="88"/>
      <c r="AG46" s="88"/>
      <c r="AH46" s="103"/>
      <c r="AI46" s="93"/>
      <c r="AJ46" s="88"/>
      <c r="AK46" s="88"/>
      <c r="AL46" s="127"/>
      <c r="AM46" s="88"/>
      <c r="AN46" s="96"/>
      <c r="AO46" s="88"/>
      <c r="AP46" s="103"/>
      <c r="AQ46" s="87"/>
      <c r="AR46" s="87"/>
      <c r="AT46" s="163">
        <v>10</v>
      </c>
      <c r="AU46" s="164"/>
      <c r="AV46" s="88"/>
      <c r="AW46" s="88"/>
      <c r="AX46" s="103"/>
      <c r="AY46" s="186" t="s">
        <v>378</v>
      </c>
    </row>
    <row r="47" spans="2:51" ht="10.5" customHeight="1" thickTop="1">
      <c r="B47" s="216"/>
      <c r="C47" s="119"/>
      <c r="D47" s="119"/>
      <c r="E47" s="119"/>
      <c r="F47" s="126"/>
      <c r="G47" s="156" t="s">
        <v>198</v>
      </c>
      <c r="H47" s="156"/>
      <c r="I47" s="88"/>
      <c r="J47" s="88"/>
      <c r="K47" s="93"/>
      <c r="L47" s="88"/>
      <c r="M47" s="88"/>
      <c r="N47" s="88"/>
      <c r="O47" s="93"/>
      <c r="S47" s="93"/>
      <c r="T47" s="88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88"/>
      <c r="AH47" s="103"/>
      <c r="AI47" s="93"/>
      <c r="AJ47" s="88"/>
      <c r="AK47" s="88"/>
      <c r="AL47" s="127"/>
      <c r="AM47" s="88"/>
      <c r="AN47" s="96"/>
      <c r="AO47" s="88"/>
      <c r="AP47" s="103"/>
      <c r="AQ47" s="87"/>
      <c r="AR47" s="87"/>
      <c r="AS47" s="155" t="s">
        <v>212</v>
      </c>
      <c r="AT47" s="156"/>
      <c r="AU47" s="118"/>
      <c r="AV47" s="119"/>
      <c r="AW47" s="119"/>
      <c r="AX47" s="119"/>
      <c r="AY47" s="166"/>
    </row>
    <row r="48" spans="2:51" ht="10.5" customHeight="1" thickBot="1">
      <c r="B48" s="206" t="s">
        <v>181</v>
      </c>
      <c r="C48" s="88"/>
      <c r="D48" s="88"/>
      <c r="E48" s="88"/>
      <c r="F48" s="127"/>
      <c r="G48" s="156"/>
      <c r="H48" s="156"/>
      <c r="I48" s="88"/>
      <c r="J48" s="88"/>
      <c r="K48" s="99"/>
      <c r="L48" s="94"/>
      <c r="M48" s="94"/>
      <c r="N48" s="88"/>
      <c r="O48" s="93"/>
      <c r="S48" s="93"/>
      <c r="T48" s="88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88"/>
      <c r="AH48" s="103"/>
      <c r="AI48" s="93"/>
      <c r="AJ48" s="88"/>
      <c r="AK48" s="88"/>
      <c r="AL48" s="127"/>
      <c r="AM48" s="88"/>
      <c r="AN48" s="96"/>
      <c r="AO48" s="88"/>
      <c r="AP48" s="103"/>
      <c r="AQ48" s="88"/>
      <c r="AR48" s="88"/>
      <c r="AS48" s="156"/>
      <c r="AT48" s="156"/>
      <c r="AU48" s="120"/>
      <c r="AV48" s="88"/>
      <c r="AW48" s="88"/>
      <c r="AX48" s="88"/>
      <c r="AY48" s="187" t="s">
        <v>15</v>
      </c>
    </row>
    <row r="49" spans="2:51" ht="10.5" customHeight="1" thickTop="1">
      <c r="B49" s="207"/>
      <c r="G49" s="124"/>
      <c r="H49" s="119"/>
      <c r="I49" s="119"/>
      <c r="J49" s="119">
        <v>5</v>
      </c>
      <c r="K49" s="88"/>
      <c r="L49" s="88"/>
      <c r="M49" s="88"/>
      <c r="N49" s="88"/>
      <c r="O49" s="93"/>
      <c r="P49" s="88"/>
      <c r="S49" s="93"/>
      <c r="T49" s="88"/>
      <c r="U49" s="168" t="s">
        <v>154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70"/>
      <c r="AG49" s="88"/>
      <c r="AH49" s="103"/>
      <c r="AI49" s="93"/>
      <c r="AJ49" s="88"/>
      <c r="AK49" s="88"/>
      <c r="AL49" s="127"/>
      <c r="AM49" s="88"/>
      <c r="AN49" s="96"/>
      <c r="AO49" s="88"/>
      <c r="AQ49" s="119">
        <v>8</v>
      </c>
      <c r="AR49" s="119"/>
      <c r="AS49" s="119"/>
      <c r="AT49" s="125"/>
      <c r="AU49" s="87"/>
      <c r="AY49" s="188"/>
    </row>
    <row r="50" spans="2:51" ht="10.5" customHeight="1" thickBot="1">
      <c r="B50" s="216" t="s">
        <v>365</v>
      </c>
      <c r="C50" s="90"/>
      <c r="D50" s="91"/>
      <c r="E50" s="91"/>
      <c r="F50" s="91"/>
      <c r="G50" s="93"/>
      <c r="H50" s="88"/>
      <c r="I50" s="88"/>
      <c r="J50" s="94"/>
      <c r="K50" s="94"/>
      <c r="L50" s="94"/>
      <c r="M50" s="94"/>
      <c r="N50" s="88"/>
      <c r="O50" s="93"/>
      <c r="P50" s="88"/>
      <c r="Q50" s="88"/>
      <c r="R50" s="88"/>
      <c r="S50" s="93"/>
      <c r="T50" s="88"/>
      <c r="U50" s="171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4"/>
      <c r="AG50" s="88"/>
      <c r="AH50" s="103"/>
      <c r="AI50" s="93"/>
      <c r="AJ50" s="88"/>
      <c r="AK50" s="88"/>
      <c r="AL50" s="127"/>
      <c r="AM50" s="88"/>
      <c r="AN50" s="96"/>
      <c r="AO50" s="88"/>
      <c r="AQ50" s="87"/>
      <c r="AR50" s="87"/>
      <c r="AT50" s="103"/>
      <c r="AU50" s="91"/>
      <c r="AV50" s="91"/>
      <c r="AW50" s="91"/>
      <c r="AX50" s="102"/>
      <c r="AY50" s="186" t="s">
        <v>338</v>
      </c>
    </row>
    <row r="51" spans="2:51" ht="10.5" customHeight="1">
      <c r="B51" s="216"/>
      <c r="F51" s="87">
        <v>6</v>
      </c>
      <c r="G51" s="88"/>
      <c r="H51" s="88"/>
      <c r="I51" s="88"/>
      <c r="J51" s="94"/>
      <c r="K51" s="94"/>
      <c r="L51" s="94"/>
      <c r="M51" s="94"/>
      <c r="N51" s="88"/>
      <c r="O51" s="225" t="s">
        <v>206</v>
      </c>
      <c r="P51" s="156"/>
      <c r="Q51" s="88"/>
      <c r="R51" s="88"/>
      <c r="S51" s="93"/>
      <c r="T51" s="88"/>
      <c r="U51" s="165" t="s">
        <v>415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7"/>
      <c r="AG51" s="88"/>
      <c r="AH51" s="103"/>
      <c r="AI51" s="93"/>
      <c r="AJ51" s="88"/>
      <c r="AK51" s="156" t="s">
        <v>220</v>
      </c>
      <c r="AL51" s="182"/>
      <c r="AM51" s="88"/>
      <c r="AN51" s="96"/>
      <c r="AO51" s="88"/>
      <c r="AQ51" s="87"/>
      <c r="AR51" s="87"/>
      <c r="AT51" s="87"/>
      <c r="AU51" s="87">
        <v>2</v>
      </c>
      <c r="AY51" s="166"/>
    </row>
    <row r="52" spans="2:51" ht="10.5" customHeight="1" thickBot="1">
      <c r="B52" s="206" t="s">
        <v>144</v>
      </c>
      <c r="G52" s="94"/>
      <c r="H52" s="94"/>
      <c r="I52" s="94"/>
      <c r="J52" s="94"/>
      <c r="K52" s="94"/>
      <c r="L52" s="94"/>
      <c r="M52" s="94"/>
      <c r="N52" s="88"/>
      <c r="O52" s="225"/>
      <c r="P52" s="156"/>
      <c r="Q52" s="88"/>
      <c r="R52" s="88"/>
      <c r="S52" s="93"/>
      <c r="T52" s="88"/>
      <c r="U52" s="157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9"/>
      <c r="AG52" s="88"/>
      <c r="AH52" s="103"/>
      <c r="AI52" s="128"/>
      <c r="AJ52" s="122"/>
      <c r="AK52" s="183"/>
      <c r="AL52" s="184"/>
      <c r="AM52" s="88"/>
      <c r="AN52" s="96"/>
      <c r="AO52" s="88"/>
      <c r="AQ52" s="87"/>
      <c r="AR52" s="87"/>
      <c r="AT52" s="87"/>
      <c r="AU52" s="87"/>
      <c r="AY52" s="187" t="s">
        <v>191</v>
      </c>
    </row>
    <row r="53" spans="2:51" ht="10.5" customHeight="1" thickTop="1">
      <c r="B53" s="207"/>
      <c r="G53" s="88"/>
      <c r="H53" s="88"/>
      <c r="I53" s="88"/>
      <c r="J53" s="94"/>
      <c r="K53" s="94"/>
      <c r="L53" s="94"/>
      <c r="M53" s="94"/>
      <c r="N53" s="88"/>
      <c r="O53" s="118"/>
      <c r="P53" s="119"/>
      <c r="Q53" s="119"/>
      <c r="R53" s="119">
        <v>0</v>
      </c>
      <c r="S53" s="88" t="s">
        <v>399</v>
      </c>
      <c r="T53" s="88"/>
      <c r="U53" s="157" t="s">
        <v>416</v>
      </c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9"/>
      <c r="AG53" s="88"/>
      <c r="AH53" s="88">
        <v>0</v>
      </c>
      <c r="AI53" s="88" t="s">
        <v>399</v>
      </c>
      <c r="AJ53" s="88"/>
      <c r="AK53" s="88"/>
      <c r="AL53" s="103"/>
      <c r="AM53" s="88"/>
      <c r="AN53" s="96"/>
      <c r="AO53" s="88"/>
      <c r="AQ53" s="87"/>
      <c r="AR53" s="87"/>
      <c r="AT53" s="87"/>
      <c r="AU53" s="87"/>
      <c r="AY53" s="188"/>
    </row>
    <row r="54" spans="2:51" ht="10.5" customHeight="1" thickBot="1">
      <c r="B54" s="216" t="s">
        <v>342</v>
      </c>
      <c r="C54" s="93"/>
      <c r="D54" s="88"/>
      <c r="E54" s="163">
        <v>10</v>
      </c>
      <c r="F54" s="163"/>
      <c r="G54" s="88"/>
      <c r="H54" s="88"/>
      <c r="I54" s="88"/>
      <c r="J54" s="94"/>
      <c r="K54" s="94"/>
      <c r="L54" s="94"/>
      <c r="M54" s="94"/>
      <c r="N54" s="88"/>
      <c r="O54" s="120"/>
      <c r="P54" s="88"/>
      <c r="Q54" s="88"/>
      <c r="R54" s="88"/>
      <c r="S54" s="88"/>
      <c r="T54" s="88"/>
      <c r="U54" s="157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9"/>
      <c r="AG54" s="88"/>
      <c r="AH54" s="88"/>
      <c r="AI54" s="88"/>
      <c r="AJ54" s="88"/>
      <c r="AK54" s="88"/>
      <c r="AL54" s="103"/>
      <c r="AM54" s="88"/>
      <c r="AN54" s="96"/>
      <c r="AO54" s="88"/>
      <c r="AQ54" s="87"/>
      <c r="AR54" s="87"/>
      <c r="AT54" s="87"/>
      <c r="AU54" s="88">
        <v>9</v>
      </c>
      <c r="AV54" s="88"/>
      <c r="AW54" s="88"/>
      <c r="AX54" s="103"/>
      <c r="AY54" s="186" t="s">
        <v>300</v>
      </c>
    </row>
    <row r="55" spans="2:51" ht="10.5" customHeight="1" thickTop="1">
      <c r="B55" s="216"/>
      <c r="C55" s="119"/>
      <c r="D55" s="119"/>
      <c r="E55" s="119"/>
      <c r="F55" s="126"/>
      <c r="G55" s="156" t="s">
        <v>199</v>
      </c>
      <c r="H55" s="156"/>
      <c r="I55" s="88"/>
      <c r="J55" s="88"/>
      <c r="K55" s="94"/>
      <c r="L55" s="94"/>
      <c r="M55" s="94"/>
      <c r="N55" s="88"/>
      <c r="O55" s="120"/>
      <c r="P55" s="88"/>
      <c r="Q55" s="88"/>
      <c r="R55" s="88"/>
      <c r="S55" s="88"/>
      <c r="T55" s="88"/>
      <c r="U55" s="320" t="s">
        <v>417</v>
      </c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2"/>
      <c r="AG55" s="88"/>
      <c r="AH55" s="88"/>
      <c r="AI55" s="88"/>
      <c r="AJ55" s="88"/>
      <c r="AK55" s="88"/>
      <c r="AL55" s="103"/>
      <c r="AM55" s="88"/>
      <c r="AN55" s="96"/>
      <c r="AO55" s="88"/>
      <c r="AQ55" s="87"/>
      <c r="AR55" s="87"/>
      <c r="AS55" s="155" t="s">
        <v>213</v>
      </c>
      <c r="AT55" s="156"/>
      <c r="AU55" s="118"/>
      <c r="AV55" s="119"/>
      <c r="AW55" s="119"/>
      <c r="AX55" s="119"/>
      <c r="AY55" s="166"/>
    </row>
    <row r="56" spans="2:51" ht="10.5" customHeight="1" thickBot="1">
      <c r="B56" s="206" t="s">
        <v>182</v>
      </c>
      <c r="C56" s="88"/>
      <c r="D56" s="88"/>
      <c r="E56" s="88"/>
      <c r="F56" s="127"/>
      <c r="G56" s="156"/>
      <c r="H56" s="156"/>
      <c r="I56" s="88"/>
      <c r="J56" s="88">
        <v>8</v>
      </c>
      <c r="K56" s="94"/>
      <c r="L56" s="94"/>
      <c r="M56" s="94"/>
      <c r="N56" s="88"/>
      <c r="O56" s="134"/>
      <c r="P56" s="94"/>
      <c r="Q56" s="94"/>
      <c r="R56" s="88"/>
      <c r="S56" s="88"/>
      <c r="T56" s="88"/>
      <c r="U56" s="320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2"/>
      <c r="AG56" s="88"/>
      <c r="AH56" s="88"/>
      <c r="AI56" s="88"/>
      <c r="AJ56" s="88"/>
      <c r="AK56" s="88"/>
      <c r="AL56" s="103"/>
      <c r="AM56" s="88"/>
      <c r="AN56" s="94"/>
      <c r="AO56" s="88"/>
      <c r="AQ56" s="88">
        <v>9</v>
      </c>
      <c r="AR56" s="88"/>
      <c r="AS56" s="156"/>
      <c r="AT56" s="156"/>
      <c r="AU56" s="120"/>
      <c r="AV56" s="88"/>
      <c r="AW56" s="88"/>
      <c r="AX56" s="88"/>
      <c r="AY56" s="187" t="s">
        <v>16</v>
      </c>
    </row>
    <row r="57" spans="2:51" ht="10.5" customHeight="1" thickTop="1">
      <c r="B57" s="207"/>
      <c r="G57" s="124"/>
      <c r="H57" s="119"/>
      <c r="I57" s="119"/>
      <c r="J57" s="125"/>
      <c r="K57" s="99"/>
      <c r="L57" s="94"/>
      <c r="M57" s="94"/>
      <c r="N57" s="88"/>
      <c r="O57" s="120"/>
      <c r="P57" s="88"/>
      <c r="Q57" s="88"/>
      <c r="R57" s="88"/>
      <c r="S57" s="88"/>
      <c r="T57" s="88"/>
      <c r="U57" s="157" t="s">
        <v>418</v>
      </c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9"/>
      <c r="AG57" s="88"/>
      <c r="AH57" s="88"/>
      <c r="AI57" s="88"/>
      <c r="AJ57" s="88"/>
      <c r="AK57" s="88"/>
      <c r="AL57" s="103"/>
      <c r="AM57" s="93"/>
      <c r="AN57" s="96"/>
      <c r="AO57" s="88"/>
      <c r="AP57" s="127"/>
      <c r="AQ57" s="119"/>
      <c r="AR57" s="119"/>
      <c r="AS57" s="119"/>
      <c r="AT57" s="125"/>
      <c r="AU57" s="87"/>
      <c r="AY57" s="188"/>
    </row>
    <row r="58" spans="2:51" ht="10.5" customHeight="1" thickBot="1">
      <c r="B58" s="216" t="s">
        <v>304</v>
      </c>
      <c r="C58" s="90"/>
      <c r="D58" s="91"/>
      <c r="E58" s="91"/>
      <c r="F58" s="91"/>
      <c r="G58" s="93"/>
      <c r="H58" s="88"/>
      <c r="I58" s="88"/>
      <c r="J58" s="88"/>
      <c r="K58" s="99"/>
      <c r="L58" s="94"/>
      <c r="M58" s="94"/>
      <c r="N58" s="88"/>
      <c r="O58" s="120"/>
      <c r="P58" s="88"/>
      <c r="Q58" s="88"/>
      <c r="R58" s="88"/>
      <c r="S58" s="88"/>
      <c r="T58" s="88"/>
      <c r="U58" s="160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2"/>
      <c r="AG58" s="88"/>
      <c r="AH58" s="88"/>
      <c r="AI58" s="88"/>
      <c r="AJ58" s="88"/>
      <c r="AK58" s="88"/>
      <c r="AL58" s="103"/>
      <c r="AM58" s="93"/>
      <c r="AN58" s="96"/>
      <c r="AO58" s="88"/>
      <c r="AP58" s="127"/>
      <c r="AQ58" s="87"/>
      <c r="AR58" s="87"/>
      <c r="AT58" s="103"/>
      <c r="AU58" s="91"/>
      <c r="AV58" s="91"/>
      <c r="AW58" s="91"/>
      <c r="AX58" s="102"/>
      <c r="AY58" s="186" t="s">
        <v>344</v>
      </c>
    </row>
    <row r="59" spans="2:51" ht="10.5" customHeight="1">
      <c r="B59" s="216"/>
      <c r="C59" s="88"/>
      <c r="D59" s="88"/>
      <c r="E59" s="88"/>
      <c r="F59" s="88">
        <v>7</v>
      </c>
      <c r="G59" s="88"/>
      <c r="H59" s="88"/>
      <c r="I59" s="88"/>
      <c r="J59" s="88"/>
      <c r="K59" s="225" t="s">
        <v>204</v>
      </c>
      <c r="L59" s="156"/>
      <c r="M59" s="94"/>
      <c r="N59" s="88"/>
      <c r="O59" s="120"/>
      <c r="P59" s="88"/>
      <c r="Q59" s="113"/>
      <c r="R59" s="113"/>
      <c r="S59" s="113"/>
      <c r="T59" s="113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13"/>
      <c r="AH59" s="113"/>
      <c r="AI59" s="113"/>
      <c r="AJ59" s="113"/>
      <c r="AK59" s="88"/>
      <c r="AL59" s="103"/>
      <c r="AM59" s="93"/>
      <c r="AN59" s="96"/>
      <c r="AO59" s="156" t="s">
        <v>218</v>
      </c>
      <c r="AP59" s="182"/>
      <c r="AQ59" s="87"/>
      <c r="AR59" s="87"/>
      <c r="AT59" s="88"/>
      <c r="AU59" s="88">
        <v>4</v>
      </c>
      <c r="AV59" s="88"/>
      <c r="AW59" s="88"/>
      <c r="AX59" s="88"/>
      <c r="AY59" s="166"/>
    </row>
    <row r="60" spans="2:51" ht="10.5" customHeight="1" thickBot="1">
      <c r="B60" s="206" t="s">
        <v>146</v>
      </c>
      <c r="G60" s="94"/>
      <c r="H60" s="94"/>
      <c r="I60" s="94"/>
      <c r="J60" s="88"/>
      <c r="K60" s="225"/>
      <c r="L60" s="156"/>
      <c r="M60" s="88"/>
      <c r="N60" s="88"/>
      <c r="O60" s="120"/>
      <c r="P60" s="88"/>
      <c r="Q60" s="113"/>
      <c r="R60" s="113"/>
      <c r="S60" s="113"/>
      <c r="T60" s="113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13"/>
      <c r="AH60" s="113"/>
      <c r="AI60" s="113"/>
      <c r="AJ60" s="113"/>
      <c r="AK60" s="88"/>
      <c r="AL60" s="103"/>
      <c r="AM60" s="128"/>
      <c r="AN60" s="130"/>
      <c r="AO60" s="183"/>
      <c r="AP60" s="184"/>
      <c r="AQ60" s="87"/>
      <c r="AR60" s="87"/>
      <c r="AT60" s="87"/>
      <c r="AU60" s="87"/>
      <c r="AY60" s="187" t="s">
        <v>192</v>
      </c>
    </row>
    <row r="61" spans="2:51" ht="10.5" customHeight="1" thickTop="1">
      <c r="B61" s="207"/>
      <c r="G61" s="88"/>
      <c r="H61" s="88"/>
      <c r="I61" s="88"/>
      <c r="J61" s="88"/>
      <c r="K61" s="118"/>
      <c r="L61" s="119"/>
      <c r="M61" s="119"/>
      <c r="N61" s="119">
        <v>9</v>
      </c>
      <c r="O61" s="88"/>
      <c r="P61" s="88"/>
      <c r="Q61" s="88"/>
      <c r="R61" s="88"/>
      <c r="S61" s="94"/>
      <c r="T61" s="94"/>
      <c r="U61" s="168" t="s">
        <v>419</v>
      </c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70"/>
      <c r="AG61" s="88"/>
      <c r="AH61" s="88"/>
      <c r="AI61" s="88"/>
      <c r="AJ61" s="88"/>
      <c r="AK61" s="88"/>
      <c r="AL61" s="88"/>
      <c r="AM61" s="88">
        <v>3</v>
      </c>
      <c r="AN61" s="96"/>
      <c r="AO61" s="88"/>
      <c r="AP61" s="103"/>
      <c r="AQ61" s="87"/>
      <c r="AR61" s="87"/>
      <c r="AT61" s="87"/>
      <c r="AU61" s="87"/>
      <c r="AY61" s="188"/>
    </row>
    <row r="62" spans="2:51" ht="10.5" customHeight="1" thickBot="1">
      <c r="B62" s="216" t="s">
        <v>348</v>
      </c>
      <c r="C62" s="90"/>
      <c r="D62" s="91"/>
      <c r="E62" s="91"/>
      <c r="F62" s="91">
        <v>8</v>
      </c>
      <c r="G62" s="88"/>
      <c r="H62" s="88"/>
      <c r="I62" s="88"/>
      <c r="J62" s="88"/>
      <c r="K62" s="120"/>
      <c r="L62" s="88"/>
      <c r="M62" s="88"/>
      <c r="N62" s="88"/>
      <c r="O62" s="88"/>
      <c r="P62" s="88"/>
      <c r="Q62" s="94"/>
      <c r="R62" s="94"/>
      <c r="S62" s="94"/>
      <c r="T62" s="94"/>
      <c r="U62" s="171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4"/>
      <c r="AG62" s="88"/>
      <c r="AH62" s="88"/>
      <c r="AI62" s="88"/>
      <c r="AJ62" s="88"/>
      <c r="AK62" s="88"/>
      <c r="AO62" s="87"/>
      <c r="AP62" s="103"/>
      <c r="AQ62" s="87"/>
      <c r="AR62" s="87"/>
      <c r="AT62" s="163">
        <v>10</v>
      </c>
      <c r="AU62" s="164"/>
      <c r="AV62" s="88"/>
      <c r="AW62" s="88"/>
      <c r="AX62" s="103"/>
      <c r="AY62" s="186" t="s">
        <v>389</v>
      </c>
    </row>
    <row r="63" spans="2:51" ht="10.5" customHeight="1" thickTop="1">
      <c r="B63" s="216"/>
      <c r="G63" s="225" t="s">
        <v>200</v>
      </c>
      <c r="H63" s="156"/>
      <c r="I63" s="88"/>
      <c r="J63" s="88"/>
      <c r="K63" s="120"/>
      <c r="L63" s="88"/>
      <c r="M63" s="88"/>
      <c r="N63" s="88"/>
      <c r="O63" s="88"/>
      <c r="P63" s="88"/>
      <c r="Q63" s="94"/>
      <c r="R63" s="94"/>
      <c r="S63" s="94"/>
      <c r="T63" s="94"/>
      <c r="U63" s="165" t="s">
        <v>420</v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7"/>
      <c r="AG63" s="114"/>
      <c r="AH63" s="114"/>
      <c r="AI63" s="114"/>
      <c r="AJ63" s="114"/>
      <c r="AK63" s="94"/>
      <c r="AO63" s="87"/>
      <c r="AP63" s="103"/>
      <c r="AQ63" s="87"/>
      <c r="AR63" s="87"/>
      <c r="AS63" s="155" t="s">
        <v>214</v>
      </c>
      <c r="AT63" s="156"/>
      <c r="AU63" s="118"/>
      <c r="AV63" s="119"/>
      <c r="AW63" s="119"/>
      <c r="AX63" s="119"/>
      <c r="AY63" s="166"/>
    </row>
    <row r="64" spans="2:51" ht="10.5" customHeight="1" thickBot="1">
      <c r="B64" s="206" t="s">
        <v>183</v>
      </c>
      <c r="G64" s="225"/>
      <c r="H64" s="156"/>
      <c r="I64" s="88"/>
      <c r="J64" s="88"/>
      <c r="K64" s="134"/>
      <c r="L64" s="94"/>
      <c r="M64" s="94"/>
      <c r="N64" s="88"/>
      <c r="O64" s="88"/>
      <c r="P64" s="88"/>
      <c r="Q64" s="88"/>
      <c r="R64" s="88"/>
      <c r="S64" s="94"/>
      <c r="T64" s="94"/>
      <c r="U64" s="157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9"/>
      <c r="AG64" s="114"/>
      <c r="AH64" s="114"/>
      <c r="AI64" s="114"/>
      <c r="AJ64" s="114"/>
      <c r="AK64" s="94"/>
      <c r="AO64" s="87"/>
      <c r="AP64" s="103"/>
      <c r="AQ64" s="88"/>
      <c r="AR64" s="88"/>
      <c r="AS64" s="156"/>
      <c r="AT64" s="156"/>
      <c r="AU64" s="120"/>
      <c r="AV64" s="88"/>
      <c r="AW64" s="88"/>
      <c r="AX64" s="88"/>
      <c r="AY64" s="187" t="s">
        <v>17</v>
      </c>
    </row>
    <row r="65" spans="2:51" ht="10.5" customHeight="1" thickTop="1">
      <c r="B65" s="207"/>
      <c r="C65" s="88"/>
      <c r="D65" s="88"/>
      <c r="E65" s="88"/>
      <c r="F65" s="127"/>
      <c r="G65" s="118"/>
      <c r="H65" s="119"/>
      <c r="I65" s="119"/>
      <c r="J65" s="119">
        <v>9</v>
      </c>
      <c r="K65" s="88"/>
      <c r="L65" s="88"/>
      <c r="M65" s="88"/>
      <c r="N65" s="88"/>
      <c r="Q65" s="88"/>
      <c r="R65" s="88"/>
      <c r="S65" s="94"/>
      <c r="T65" s="94"/>
      <c r="U65" s="157" t="s">
        <v>421</v>
      </c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9"/>
      <c r="AG65" s="114"/>
      <c r="AH65" s="114"/>
      <c r="AI65" s="114"/>
      <c r="AJ65" s="114"/>
      <c r="AK65" s="94"/>
      <c r="AO65" s="87"/>
      <c r="AQ65" s="119">
        <v>6</v>
      </c>
      <c r="AR65" s="119"/>
      <c r="AS65" s="119"/>
      <c r="AT65" s="125"/>
      <c r="AU65" s="87"/>
      <c r="AY65" s="188"/>
    </row>
    <row r="66" spans="2:51" ht="10.5" customHeight="1" thickBot="1">
      <c r="B66" s="216" t="s">
        <v>401</v>
      </c>
      <c r="C66" s="128"/>
      <c r="D66" s="122"/>
      <c r="E66" s="122"/>
      <c r="F66" s="129"/>
      <c r="G66" s="88"/>
      <c r="H66" s="88"/>
      <c r="I66" s="88"/>
      <c r="J66" s="88"/>
      <c r="K66" s="88"/>
      <c r="L66" s="88"/>
      <c r="M66" s="88"/>
      <c r="N66" s="88"/>
      <c r="Q66" s="94"/>
      <c r="R66" s="94"/>
      <c r="S66" s="94"/>
      <c r="T66" s="94"/>
      <c r="U66" s="160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2"/>
      <c r="AG66" s="114"/>
      <c r="AH66" s="114"/>
      <c r="AI66" s="114"/>
      <c r="AJ66" s="114"/>
      <c r="AK66" s="94"/>
      <c r="AO66" s="87"/>
      <c r="AQ66" s="88"/>
      <c r="AR66" s="88"/>
      <c r="AS66" s="88"/>
      <c r="AT66" s="103"/>
      <c r="AU66" s="91"/>
      <c r="AV66" s="91"/>
      <c r="AW66" s="91"/>
      <c r="AX66" s="102"/>
      <c r="AY66" s="186" t="s">
        <v>303</v>
      </c>
    </row>
    <row r="67" spans="2:51" ht="10.5" customHeight="1" thickTop="1">
      <c r="B67" s="216"/>
      <c r="F67" s="87">
        <v>9</v>
      </c>
      <c r="G67" s="88"/>
      <c r="H67" s="88"/>
      <c r="I67" s="88"/>
      <c r="J67" s="88"/>
      <c r="K67" s="88"/>
      <c r="L67" s="88"/>
      <c r="M67" s="88"/>
      <c r="N67" s="88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88"/>
      <c r="AE67" s="88"/>
      <c r="AF67" s="88"/>
      <c r="AG67" s="88"/>
      <c r="AH67" s="88"/>
      <c r="AI67" s="88"/>
      <c r="AJ67" s="88"/>
      <c r="AK67" s="88"/>
      <c r="AO67" s="87"/>
      <c r="AQ67" s="87"/>
      <c r="AR67" s="87"/>
      <c r="AT67" s="87"/>
      <c r="AU67" s="87">
        <v>6</v>
      </c>
      <c r="AY67" s="166"/>
    </row>
    <row r="68" spans="2:51" ht="10.5" customHeight="1">
      <c r="B68" s="206"/>
      <c r="G68" s="94"/>
      <c r="H68" s="94"/>
      <c r="I68" s="94"/>
      <c r="J68" s="88"/>
      <c r="K68" s="88"/>
      <c r="L68" s="88"/>
      <c r="M68" s="88"/>
      <c r="N68" s="88"/>
      <c r="Q68" s="88"/>
      <c r="R68" s="88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88"/>
      <c r="AE68" s="88"/>
      <c r="AF68" s="88"/>
      <c r="AG68" s="88"/>
      <c r="AH68" s="88"/>
      <c r="AI68" s="88"/>
      <c r="AJ68" s="88"/>
      <c r="AK68" s="88"/>
      <c r="AO68" s="87"/>
      <c r="AQ68" s="87"/>
      <c r="AR68" s="87"/>
      <c r="AT68" s="87"/>
      <c r="AU68" s="87"/>
      <c r="AY68" s="155"/>
    </row>
    <row r="69" spans="2:51" ht="10.5" customHeight="1">
      <c r="B69" s="217"/>
      <c r="G69" s="88"/>
      <c r="H69" s="88"/>
      <c r="I69" s="88"/>
      <c r="J69" s="88"/>
      <c r="K69" s="88"/>
      <c r="L69" s="88"/>
      <c r="M69" s="88"/>
      <c r="N69" s="88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O69" s="87"/>
      <c r="AQ69" s="87"/>
      <c r="AR69" s="87"/>
      <c r="AT69" s="87"/>
      <c r="AU69" s="87"/>
      <c r="AY69" s="155"/>
    </row>
    <row r="70" spans="2:47" ht="10.5" customHeight="1">
      <c r="B70" s="152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AO70" s="87"/>
      <c r="AQ70" s="87"/>
      <c r="AR70" s="87"/>
      <c r="AT70" s="87"/>
      <c r="AU70" s="87"/>
    </row>
    <row r="71" spans="2:47" ht="10.5" customHeight="1">
      <c r="B71" s="15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AO71" s="87"/>
      <c r="AQ71" s="87"/>
      <c r="AR71" s="87"/>
      <c r="AT71" s="87"/>
      <c r="AU71" s="87"/>
    </row>
  </sheetData>
  <mergeCells count="143">
    <mergeCell ref="R36:R38"/>
    <mergeCell ref="S35:T36"/>
    <mergeCell ref="K11:L12"/>
    <mergeCell ref="G55:H56"/>
    <mergeCell ref="G47:H48"/>
    <mergeCell ref="G15:H16"/>
    <mergeCell ref="G31:H32"/>
    <mergeCell ref="K27:L28"/>
    <mergeCell ref="G39:H40"/>
    <mergeCell ref="K43:L44"/>
    <mergeCell ref="G63:H64"/>
    <mergeCell ref="K59:L60"/>
    <mergeCell ref="O51:P52"/>
    <mergeCell ref="N36:Q36"/>
    <mergeCell ref="N34:Q35"/>
    <mergeCell ref="N37:Q37"/>
    <mergeCell ref="N38:Q38"/>
    <mergeCell ref="O19:P20"/>
    <mergeCell ref="G7:H8"/>
    <mergeCell ref="B18:B19"/>
    <mergeCell ref="B22:B23"/>
    <mergeCell ref="G23:H24"/>
    <mergeCell ref="B12:B13"/>
    <mergeCell ref="B16:B17"/>
    <mergeCell ref="B6:B7"/>
    <mergeCell ref="B10:B11"/>
    <mergeCell ref="B14:B15"/>
    <mergeCell ref="E6:F6"/>
    <mergeCell ref="B26:B27"/>
    <mergeCell ref="B30:B31"/>
    <mergeCell ref="B20:B21"/>
    <mergeCell ref="B24:B25"/>
    <mergeCell ref="B28:B29"/>
    <mergeCell ref="B70:B71"/>
    <mergeCell ref="B42:B43"/>
    <mergeCell ref="B46:B47"/>
    <mergeCell ref="B50:B51"/>
    <mergeCell ref="B54:B55"/>
    <mergeCell ref="B68:B69"/>
    <mergeCell ref="B44:B45"/>
    <mergeCell ref="B48:B49"/>
    <mergeCell ref="B62:B63"/>
    <mergeCell ref="B66:B67"/>
    <mergeCell ref="B32:B33"/>
    <mergeCell ref="M36:M38"/>
    <mergeCell ref="B52:B53"/>
    <mergeCell ref="B58:B59"/>
    <mergeCell ref="B34:B35"/>
    <mergeCell ref="B36:B37"/>
    <mergeCell ref="B40:B41"/>
    <mergeCell ref="B38:B39"/>
    <mergeCell ref="B56:B57"/>
    <mergeCell ref="B60:B61"/>
    <mergeCell ref="B64:B65"/>
    <mergeCell ref="AY6:AY7"/>
    <mergeCell ref="AY8:AY9"/>
    <mergeCell ref="AY10:AY11"/>
    <mergeCell ref="AY12:AY13"/>
    <mergeCell ref="AY14:AY15"/>
    <mergeCell ref="AY16:AY17"/>
    <mergeCell ref="AY18:AY19"/>
    <mergeCell ref="AY20:AY21"/>
    <mergeCell ref="AY22:AY23"/>
    <mergeCell ref="AY24:AY25"/>
    <mergeCell ref="AY26:AY27"/>
    <mergeCell ref="AY28:AY29"/>
    <mergeCell ref="Y42:AB42"/>
    <mergeCell ref="AG35:AH36"/>
    <mergeCell ref="AY66:AY67"/>
    <mergeCell ref="AY68:AY69"/>
    <mergeCell ref="AY54:AY55"/>
    <mergeCell ref="AY56:AY57"/>
    <mergeCell ref="AY58:AY59"/>
    <mergeCell ref="AY60:AY61"/>
    <mergeCell ref="AY62:AY63"/>
    <mergeCell ref="AY64:AY65"/>
    <mergeCell ref="X14:AG15"/>
    <mergeCell ref="X16:AG17"/>
    <mergeCell ref="Y41:AB41"/>
    <mergeCell ref="Y38:AB39"/>
    <mergeCell ref="B1:AY3"/>
    <mergeCell ref="T8:AG9"/>
    <mergeCell ref="T10:W11"/>
    <mergeCell ref="X10:AG11"/>
    <mergeCell ref="AY4:AY5"/>
    <mergeCell ref="AO11:AP12"/>
    <mergeCell ref="T12:W13"/>
    <mergeCell ref="X12:AG13"/>
    <mergeCell ref="B4:B5"/>
    <mergeCell ref="B8:B9"/>
    <mergeCell ref="AS31:AT32"/>
    <mergeCell ref="AY46:AY47"/>
    <mergeCell ref="AY48:AY49"/>
    <mergeCell ref="AS39:AT40"/>
    <mergeCell ref="AS47:AT48"/>
    <mergeCell ref="AY32:AY33"/>
    <mergeCell ref="AY34:AY35"/>
    <mergeCell ref="AY36:AY37"/>
    <mergeCell ref="AY30:AY31"/>
    <mergeCell ref="U59:AF60"/>
    <mergeCell ref="AY50:AY51"/>
    <mergeCell ref="AY52:AY53"/>
    <mergeCell ref="AY38:AY39"/>
    <mergeCell ref="AY40:AY41"/>
    <mergeCell ref="AY42:AY43"/>
    <mergeCell ref="AY44:AY45"/>
    <mergeCell ref="AO43:AP44"/>
    <mergeCell ref="AO59:AP60"/>
    <mergeCell ref="AJ38:AM38"/>
    <mergeCell ref="AK51:AL52"/>
    <mergeCell ref="AS55:AT56"/>
    <mergeCell ref="U55:AF56"/>
    <mergeCell ref="U57:AF58"/>
    <mergeCell ref="E19:F19"/>
    <mergeCell ref="AT6:AU6"/>
    <mergeCell ref="AT30:AU30"/>
    <mergeCell ref="AT22:AU22"/>
    <mergeCell ref="AO27:AP28"/>
    <mergeCell ref="AS7:AT8"/>
    <mergeCell ref="AS15:AT16"/>
    <mergeCell ref="AS23:AT24"/>
    <mergeCell ref="AK19:AL20"/>
    <mergeCell ref="T14:W15"/>
    <mergeCell ref="I8:J8"/>
    <mergeCell ref="AP40:AQ40"/>
    <mergeCell ref="I40:J40"/>
    <mergeCell ref="AL44:AM44"/>
    <mergeCell ref="AJ34:AM35"/>
    <mergeCell ref="AJ36:AM36"/>
    <mergeCell ref="AJ37:AM37"/>
    <mergeCell ref="T16:W17"/>
    <mergeCell ref="Y40:AB40"/>
    <mergeCell ref="V28:AE33"/>
    <mergeCell ref="U65:AF66"/>
    <mergeCell ref="AT46:AU46"/>
    <mergeCell ref="E54:F54"/>
    <mergeCell ref="AT62:AU62"/>
    <mergeCell ref="U53:AF54"/>
    <mergeCell ref="U51:AF52"/>
    <mergeCell ref="U49:AF50"/>
    <mergeCell ref="U61:AF62"/>
    <mergeCell ref="U63:AF64"/>
    <mergeCell ref="AS63:AT64"/>
  </mergeCells>
  <printOptions/>
  <pageMargins left="0.3937007874015748" right="0" top="0.3937007874015748" bottom="0.1968503937007874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75"/>
  <sheetViews>
    <sheetView showGridLines="0" zoomScale="75" zoomScaleNormal="75" workbookViewId="0" topLeftCell="A1">
      <selection activeCell="A1" sqref="A1"/>
    </sheetView>
  </sheetViews>
  <sheetFormatPr defaultColWidth="9.00390625" defaultRowHeight="11.25" customHeight="1"/>
  <cols>
    <col min="1" max="1" width="2.375" style="87" customWidth="1"/>
    <col min="2" max="2" width="23.25390625" style="100" customWidth="1"/>
    <col min="3" max="31" width="2.625" style="87" customWidth="1"/>
    <col min="32" max="33" width="2.625" style="89" customWidth="1"/>
    <col min="34" max="34" width="2.375" style="87" customWidth="1"/>
    <col min="35" max="36" width="2.375" style="89" customWidth="1"/>
    <col min="37" max="37" width="2.375" style="87" customWidth="1"/>
    <col min="38" max="39" width="2.375" style="89" customWidth="1"/>
    <col min="40" max="42" width="2.375" style="87" customWidth="1"/>
    <col min="43" max="43" width="23.75390625" style="87" customWidth="1"/>
    <col min="44" max="16384" width="9.00390625" style="87" customWidth="1"/>
  </cols>
  <sheetData>
    <row r="1" spans="2:43" ht="11.25" customHeight="1">
      <c r="B1" s="240" t="s">
        <v>302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107"/>
      <c r="AB1" s="107"/>
      <c r="AC1" s="107"/>
      <c r="AD1" s="107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2:43" ht="11.25" customHeight="1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107"/>
      <c r="AB2" s="107"/>
      <c r="AC2" s="107"/>
      <c r="AD2" s="107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1.25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84"/>
      <c r="AB3" s="84"/>
      <c r="AC3" s="84"/>
      <c r="AD3" s="8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1.25" customHeight="1">
      <c r="B4" s="240" t="s">
        <v>223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84"/>
      <c r="AB4" s="84"/>
      <c r="AC4" s="84"/>
      <c r="AD4" s="84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</row>
    <row r="5" spans="2:43" ht="11.25" customHeight="1"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84"/>
      <c r="AB5" s="84"/>
      <c r="AC5" s="84"/>
      <c r="AD5" s="84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</row>
    <row r="6" spans="2:43" ht="11.25" customHeight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84"/>
      <c r="AB6" s="84"/>
      <c r="AC6" s="84"/>
      <c r="AD6" s="84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</row>
    <row r="7" spans="2:43" ht="11.25" customHeigh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84"/>
      <c r="AB7" s="84"/>
      <c r="AC7" s="84"/>
      <c r="AD7" s="84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2:39" ht="11.25" customHeight="1">
      <c r="B8" s="206" t="s">
        <v>233</v>
      </c>
      <c r="C8" s="88"/>
      <c r="AG8" s="87"/>
      <c r="AI8" s="87"/>
      <c r="AJ8" s="87"/>
      <c r="AL8" s="87"/>
      <c r="AM8" s="87"/>
    </row>
    <row r="9" spans="2:39" ht="11.25" customHeight="1">
      <c r="B9" s="207"/>
      <c r="C9" s="88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/>
      <c r="AI9" s="87"/>
      <c r="AJ9" s="87"/>
      <c r="AL9" s="87"/>
      <c r="AM9" s="87"/>
    </row>
    <row r="10" spans="2:39" ht="11.25" customHeight="1">
      <c r="B10" s="220" t="s">
        <v>312</v>
      </c>
      <c r="C10" s="90"/>
      <c r="D10" s="91"/>
      <c r="E10" s="91"/>
      <c r="F10" s="91">
        <v>3</v>
      </c>
      <c r="G10" s="88"/>
      <c r="H10" s="88"/>
      <c r="I10" s="88"/>
      <c r="J10" s="88"/>
      <c r="K10" s="88"/>
      <c r="L10" s="88"/>
      <c r="M10" s="88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/>
      <c r="AI10" s="87"/>
      <c r="AJ10" s="87"/>
      <c r="AL10" s="87"/>
      <c r="AM10" s="87"/>
    </row>
    <row r="11" spans="2:39" ht="11.25" customHeight="1">
      <c r="B11" s="221"/>
      <c r="C11" s="88"/>
      <c r="E11" s="88"/>
      <c r="F11" s="88"/>
      <c r="G11" s="225" t="s">
        <v>224</v>
      </c>
      <c r="H11" s="156"/>
      <c r="I11" s="88"/>
      <c r="J11" s="88"/>
      <c r="K11" s="88"/>
      <c r="L11" s="88"/>
      <c r="M11" s="88"/>
      <c r="AG11" s="87"/>
      <c r="AI11" s="87"/>
      <c r="AJ11" s="87"/>
      <c r="AL11" s="87"/>
      <c r="AM11" s="87"/>
    </row>
    <row r="12" spans="2:39" ht="11.25" customHeight="1" thickBot="1">
      <c r="B12" s="206" t="s">
        <v>234</v>
      </c>
      <c r="E12" s="88"/>
      <c r="F12" s="88"/>
      <c r="G12" s="225"/>
      <c r="H12" s="156"/>
      <c r="I12" s="94"/>
      <c r="J12" s="88">
        <v>9</v>
      </c>
      <c r="K12" s="88"/>
      <c r="L12" s="88"/>
      <c r="M12" s="88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G12" s="87"/>
      <c r="AI12" s="87"/>
      <c r="AJ12" s="87"/>
      <c r="AL12" s="87"/>
      <c r="AM12" s="87"/>
    </row>
    <row r="13" spans="2:39" ht="11.25" customHeight="1" thickTop="1">
      <c r="B13" s="207"/>
      <c r="C13" s="88"/>
      <c r="D13" s="88"/>
      <c r="E13" s="88"/>
      <c r="F13" s="127"/>
      <c r="G13" s="118"/>
      <c r="H13" s="119"/>
      <c r="I13" s="119"/>
      <c r="J13" s="119"/>
      <c r="K13" s="120"/>
      <c r="L13" s="88"/>
      <c r="M13" s="88"/>
      <c r="N13" s="88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G13" s="87"/>
      <c r="AI13" s="87"/>
      <c r="AJ13" s="87"/>
      <c r="AL13" s="87"/>
      <c r="AM13" s="87"/>
    </row>
    <row r="14" spans="2:39" ht="11.25" customHeight="1" thickBot="1">
      <c r="B14" s="216" t="s">
        <v>324</v>
      </c>
      <c r="C14" s="128"/>
      <c r="D14" s="122"/>
      <c r="E14" s="122"/>
      <c r="F14" s="129"/>
      <c r="G14" s="88"/>
      <c r="H14" s="88"/>
      <c r="I14" s="88"/>
      <c r="J14" s="88"/>
      <c r="K14" s="120"/>
      <c r="L14" s="88"/>
      <c r="M14" s="88"/>
      <c r="N14" s="88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G14" s="87"/>
      <c r="AI14" s="87"/>
      <c r="AJ14" s="87"/>
      <c r="AL14" s="87"/>
      <c r="AM14" s="87"/>
    </row>
    <row r="15" spans="2:39" ht="11.25" customHeight="1" thickTop="1">
      <c r="B15" s="216"/>
      <c r="E15" s="88"/>
      <c r="F15" s="88">
        <v>9</v>
      </c>
      <c r="G15" s="88"/>
      <c r="H15" s="88"/>
      <c r="I15" s="88"/>
      <c r="J15" s="88"/>
      <c r="K15" s="223" t="s">
        <v>227</v>
      </c>
      <c r="L15" s="156"/>
      <c r="M15" s="88"/>
      <c r="N15" s="88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G15" s="87"/>
      <c r="AI15" s="87"/>
      <c r="AJ15" s="87"/>
      <c r="AL15" s="87"/>
      <c r="AM15" s="87"/>
    </row>
    <row r="16" spans="2:39" ht="11.25" customHeight="1" thickBot="1">
      <c r="B16" s="206" t="s">
        <v>235</v>
      </c>
      <c r="E16" s="88"/>
      <c r="F16" s="88"/>
      <c r="G16" s="88"/>
      <c r="H16" s="88"/>
      <c r="I16" s="88"/>
      <c r="J16" s="88"/>
      <c r="K16" s="224"/>
      <c r="L16" s="183"/>
      <c r="M16" s="131"/>
      <c r="N16" s="122">
        <v>4</v>
      </c>
      <c r="O16" s="88"/>
      <c r="P16" s="88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G16" s="87"/>
      <c r="AI16" s="87"/>
      <c r="AJ16" s="87"/>
      <c r="AL16" s="87"/>
      <c r="AM16" s="87"/>
    </row>
    <row r="17" spans="2:39" ht="11.25" customHeight="1" thickTop="1">
      <c r="B17" s="207"/>
      <c r="K17" s="99"/>
      <c r="L17" s="94"/>
      <c r="M17" s="88"/>
      <c r="N17" s="103"/>
      <c r="O17" s="88"/>
      <c r="P17" s="88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G17" s="87"/>
      <c r="AI17" s="87"/>
      <c r="AJ17" s="87"/>
      <c r="AL17" s="87"/>
      <c r="AM17" s="87"/>
    </row>
    <row r="18" spans="2:39" ht="11.25" customHeight="1">
      <c r="B18" s="216" t="s">
        <v>334</v>
      </c>
      <c r="C18" s="90"/>
      <c r="D18" s="91"/>
      <c r="E18" s="91"/>
      <c r="F18" s="91">
        <v>2</v>
      </c>
      <c r="K18" s="93"/>
      <c r="L18" s="88"/>
      <c r="N18" s="88"/>
      <c r="O18" s="93"/>
      <c r="P18" s="88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G18" s="87"/>
      <c r="AI18" s="87"/>
      <c r="AJ18" s="87"/>
      <c r="AL18" s="87"/>
      <c r="AM18" s="87"/>
    </row>
    <row r="19" spans="2:39" ht="11.25" customHeight="1">
      <c r="B19" s="216"/>
      <c r="G19" s="225" t="s">
        <v>95</v>
      </c>
      <c r="H19" s="156"/>
      <c r="K19" s="93"/>
      <c r="L19" s="88"/>
      <c r="O19" s="93"/>
      <c r="P19" s="88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G19" s="87"/>
      <c r="AI19" s="87"/>
      <c r="AJ19" s="87"/>
      <c r="AL19" s="87"/>
      <c r="AM19" s="87"/>
    </row>
    <row r="20" spans="2:39" ht="11.25" customHeight="1" thickBot="1">
      <c r="B20" s="206" t="s">
        <v>236</v>
      </c>
      <c r="G20" s="225"/>
      <c r="H20" s="156"/>
      <c r="I20" s="94"/>
      <c r="J20" s="88"/>
      <c r="K20" s="93"/>
      <c r="L20" s="88"/>
      <c r="O20" s="93"/>
      <c r="P20" s="88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G20" s="87"/>
      <c r="AI20" s="87"/>
      <c r="AJ20" s="87"/>
      <c r="AL20" s="87"/>
      <c r="AM20" s="87"/>
    </row>
    <row r="21" spans="2:39" ht="11.25" customHeight="1" thickTop="1">
      <c r="B21" s="207"/>
      <c r="C21" s="88"/>
      <c r="D21" s="88"/>
      <c r="E21" s="88"/>
      <c r="F21" s="127"/>
      <c r="G21" s="118"/>
      <c r="H21" s="119"/>
      <c r="I21" s="119"/>
      <c r="J21" s="119">
        <v>7</v>
      </c>
      <c r="O21" s="93"/>
      <c r="P21" s="88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G21" s="87"/>
      <c r="AI21" s="87"/>
      <c r="AJ21" s="87"/>
      <c r="AL21" s="87"/>
      <c r="AM21" s="87"/>
    </row>
    <row r="22" spans="2:39" ht="11.25" customHeight="1" thickBot="1">
      <c r="B22" s="216" t="s">
        <v>346</v>
      </c>
      <c r="C22" s="128"/>
      <c r="D22" s="122"/>
      <c r="E22" s="122"/>
      <c r="F22" s="129"/>
      <c r="G22" s="88"/>
      <c r="H22" s="88"/>
      <c r="J22" s="94"/>
      <c r="K22" s="94"/>
      <c r="L22" s="94"/>
      <c r="M22" s="94"/>
      <c r="O22" s="93"/>
      <c r="P22" s="88"/>
      <c r="S22" s="88"/>
      <c r="T22" s="88"/>
      <c r="U22" s="88"/>
      <c r="V22" s="92"/>
      <c r="W22" s="92"/>
      <c r="X22" s="92"/>
      <c r="Y22" s="92"/>
      <c r="Z22" s="92"/>
      <c r="AA22" s="92"/>
      <c r="AB22" s="92"/>
      <c r="AC22" s="92"/>
      <c r="AD22" s="88"/>
      <c r="AG22" s="87"/>
      <c r="AI22" s="87"/>
      <c r="AJ22" s="87"/>
      <c r="AL22" s="87"/>
      <c r="AM22" s="87"/>
    </row>
    <row r="23" spans="2:39" ht="11.25" customHeight="1" thickTop="1">
      <c r="B23" s="216"/>
      <c r="F23" s="87">
        <v>9</v>
      </c>
      <c r="J23" s="94"/>
      <c r="K23" s="94"/>
      <c r="L23" s="94"/>
      <c r="M23" s="94"/>
      <c r="O23" s="225" t="s">
        <v>231</v>
      </c>
      <c r="P23" s="156"/>
      <c r="S23" s="242" t="s">
        <v>18</v>
      </c>
      <c r="T23" s="243"/>
      <c r="U23" s="243"/>
      <c r="V23" s="243"/>
      <c r="W23" s="243"/>
      <c r="X23" s="243"/>
      <c r="Y23" s="243"/>
      <c r="Z23" s="244"/>
      <c r="AA23" s="95"/>
      <c r="AB23" s="95"/>
      <c r="AC23" s="92"/>
      <c r="AD23" s="88"/>
      <c r="AE23" s="88"/>
      <c r="AF23" s="96"/>
      <c r="AG23" s="88"/>
      <c r="AI23" s="87"/>
      <c r="AJ23" s="87"/>
      <c r="AL23" s="87"/>
      <c r="AM23" s="87"/>
    </row>
    <row r="24" spans="2:39" ht="11.25" customHeight="1" thickBot="1">
      <c r="B24" s="206" t="s">
        <v>238</v>
      </c>
      <c r="J24" s="94"/>
      <c r="K24" s="94"/>
      <c r="L24" s="94"/>
      <c r="M24" s="94"/>
      <c r="O24" s="225"/>
      <c r="P24" s="156"/>
      <c r="Q24" s="94"/>
      <c r="R24" s="88"/>
      <c r="S24" s="245"/>
      <c r="T24" s="246"/>
      <c r="U24" s="246"/>
      <c r="V24" s="246"/>
      <c r="W24" s="246"/>
      <c r="X24" s="246"/>
      <c r="Y24" s="246"/>
      <c r="Z24" s="247"/>
      <c r="AA24" s="88"/>
      <c r="AB24" s="88"/>
      <c r="AC24" s="88"/>
      <c r="AD24" s="88"/>
      <c r="AE24" s="88"/>
      <c r="AF24" s="94"/>
      <c r="AG24" s="88"/>
      <c r="AI24" s="87"/>
      <c r="AJ24" s="87"/>
      <c r="AL24" s="87"/>
      <c r="AM24" s="87"/>
    </row>
    <row r="25" spans="2:39" ht="11.25" customHeight="1" thickTop="1">
      <c r="B25" s="207"/>
      <c r="J25" s="94"/>
      <c r="K25" s="94"/>
      <c r="L25" s="94"/>
      <c r="M25" s="94"/>
      <c r="O25" s="118"/>
      <c r="P25" s="119"/>
      <c r="Q25" s="119"/>
      <c r="R25" s="119"/>
      <c r="S25" s="245"/>
      <c r="T25" s="246"/>
      <c r="U25" s="246"/>
      <c r="V25" s="246"/>
      <c r="W25" s="246"/>
      <c r="X25" s="246"/>
      <c r="Y25" s="246"/>
      <c r="Z25" s="247"/>
      <c r="AA25" s="88"/>
      <c r="AB25" s="88"/>
      <c r="AC25" s="88"/>
      <c r="AD25" s="88"/>
      <c r="AE25" s="88"/>
      <c r="AF25" s="96"/>
      <c r="AG25" s="88"/>
      <c r="AI25" s="87"/>
      <c r="AJ25" s="87"/>
      <c r="AL25" s="87"/>
      <c r="AM25" s="87"/>
    </row>
    <row r="26" spans="2:39" ht="11.25" customHeight="1" thickBot="1">
      <c r="B26" s="216" t="s">
        <v>296</v>
      </c>
      <c r="C26" s="93"/>
      <c r="D26" s="88"/>
      <c r="E26" s="163">
        <v>10</v>
      </c>
      <c r="F26" s="163"/>
      <c r="J26" s="94"/>
      <c r="K26" s="94"/>
      <c r="L26" s="94"/>
      <c r="M26" s="94"/>
      <c r="O26" s="120"/>
      <c r="P26" s="88"/>
      <c r="Q26" s="88"/>
      <c r="R26" s="88"/>
      <c r="S26" s="248"/>
      <c r="T26" s="249"/>
      <c r="U26" s="249"/>
      <c r="V26" s="249"/>
      <c r="W26" s="249"/>
      <c r="X26" s="249"/>
      <c r="Y26" s="249"/>
      <c r="Z26" s="250"/>
      <c r="AA26" s="88"/>
      <c r="AB26" s="88"/>
      <c r="AC26" s="88"/>
      <c r="AD26" s="88"/>
      <c r="AE26" s="88"/>
      <c r="AF26" s="96"/>
      <c r="AG26" s="88"/>
      <c r="AI26" s="87"/>
      <c r="AJ26" s="87"/>
      <c r="AL26" s="87"/>
      <c r="AM26" s="87"/>
    </row>
    <row r="27" spans="2:39" ht="11.25" customHeight="1" thickTop="1">
      <c r="B27" s="216"/>
      <c r="C27" s="119"/>
      <c r="D27" s="119"/>
      <c r="E27" s="119"/>
      <c r="F27" s="126"/>
      <c r="G27" s="156" t="s">
        <v>96</v>
      </c>
      <c r="H27" s="156"/>
      <c r="O27" s="120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96"/>
      <c r="AG27" s="88"/>
      <c r="AI27" s="87"/>
      <c r="AJ27" s="87"/>
      <c r="AL27" s="87"/>
      <c r="AM27" s="87"/>
    </row>
    <row r="28" spans="2:39" ht="11.25" customHeight="1" thickBot="1">
      <c r="B28" s="206" t="s">
        <v>239</v>
      </c>
      <c r="C28" s="88"/>
      <c r="D28" s="88"/>
      <c r="E28" s="88"/>
      <c r="F28" s="127"/>
      <c r="G28" s="156"/>
      <c r="H28" s="156"/>
      <c r="I28" s="150">
        <v>10</v>
      </c>
      <c r="J28" s="151"/>
      <c r="O28" s="120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96"/>
      <c r="AG28" s="88"/>
      <c r="AI28" s="87"/>
      <c r="AJ28" s="87"/>
      <c r="AL28" s="87"/>
      <c r="AM28" s="87"/>
    </row>
    <row r="29" spans="2:39" ht="11.25" customHeight="1" thickTop="1">
      <c r="B29" s="207"/>
      <c r="G29" s="124"/>
      <c r="H29" s="119"/>
      <c r="I29" s="119"/>
      <c r="J29" s="119"/>
      <c r="K29" s="120"/>
      <c r="L29" s="88"/>
      <c r="M29" s="88"/>
      <c r="N29" s="88"/>
      <c r="O29" s="120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96"/>
      <c r="AG29" s="88"/>
      <c r="AI29" s="87"/>
      <c r="AJ29" s="87"/>
      <c r="AL29" s="87"/>
      <c r="AM29" s="87"/>
    </row>
    <row r="30" spans="2:39" ht="11.25" customHeight="1">
      <c r="B30" s="216" t="s">
        <v>367</v>
      </c>
      <c r="C30" s="90"/>
      <c r="D30" s="91"/>
      <c r="E30" s="91"/>
      <c r="F30" s="91"/>
      <c r="G30" s="93"/>
      <c r="H30" s="88"/>
      <c r="K30" s="120"/>
      <c r="L30" s="88"/>
      <c r="M30" s="88"/>
      <c r="N30" s="88"/>
      <c r="O30" s="120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96"/>
      <c r="AG30" s="88"/>
      <c r="AI30" s="87"/>
      <c r="AJ30" s="87"/>
      <c r="AL30" s="87"/>
      <c r="AM30" s="87"/>
    </row>
    <row r="31" spans="2:39" ht="11.25" customHeight="1">
      <c r="B31" s="216"/>
      <c r="F31" s="87">
        <v>4</v>
      </c>
      <c r="K31" s="223" t="s">
        <v>228</v>
      </c>
      <c r="L31" s="156"/>
      <c r="M31" s="88"/>
      <c r="N31" s="88"/>
      <c r="O31" s="120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96"/>
      <c r="AG31" s="88"/>
      <c r="AI31" s="87"/>
      <c r="AJ31" s="87"/>
      <c r="AL31" s="87"/>
      <c r="AM31" s="87"/>
    </row>
    <row r="32" spans="2:39" ht="11.25" customHeight="1" thickBot="1">
      <c r="B32" s="206" t="s">
        <v>240</v>
      </c>
      <c r="K32" s="224"/>
      <c r="L32" s="183"/>
      <c r="M32" s="131"/>
      <c r="N32" s="122"/>
      <c r="O32" s="120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96"/>
      <c r="AG32" s="88"/>
      <c r="AI32" s="87"/>
      <c r="AJ32" s="87"/>
      <c r="AL32" s="87"/>
      <c r="AM32" s="87"/>
    </row>
    <row r="33" spans="2:39" ht="11.25" customHeight="1" thickTop="1">
      <c r="B33" s="207"/>
      <c r="K33" s="93"/>
      <c r="L33" s="88"/>
      <c r="N33" s="87">
        <v>9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96"/>
      <c r="AG33" s="88"/>
      <c r="AI33" s="87"/>
      <c r="AJ33" s="87"/>
      <c r="AL33" s="87"/>
      <c r="AM33" s="87"/>
    </row>
    <row r="34" spans="2:39" ht="11.25" customHeight="1">
      <c r="B34" s="325" t="s">
        <v>376</v>
      </c>
      <c r="C34" s="90"/>
      <c r="D34" s="91"/>
      <c r="E34" s="91"/>
      <c r="F34" s="91">
        <v>4</v>
      </c>
      <c r="K34" s="93"/>
      <c r="L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96"/>
      <c r="AG34" s="88"/>
      <c r="AI34" s="87"/>
      <c r="AJ34" s="87"/>
      <c r="AL34" s="87"/>
      <c r="AM34" s="87"/>
    </row>
    <row r="35" spans="2:39" ht="11.25" customHeight="1">
      <c r="B35" s="325"/>
      <c r="G35" s="225" t="s">
        <v>225</v>
      </c>
      <c r="H35" s="156"/>
      <c r="K35" s="93"/>
      <c r="L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96"/>
      <c r="AG35" s="88"/>
      <c r="AI35" s="87"/>
      <c r="AJ35" s="87"/>
      <c r="AL35" s="87"/>
      <c r="AM35" s="87"/>
    </row>
    <row r="36" spans="2:39" ht="11.25" customHeight="1" thickBot="1">
      <c r="B36" s="206" t="s">
        <v>241</v>
      </c>
      <c r="G36" s="225"/>
      <c r="H36" s="156"/>
      <c r="I36" s="94"/>
      <c r="J36" s="88"/>
      <c r="K36" s="93"/>
      <c r="L36" s="88"/>
      <c r="N36" s="86"/>
      <c r="O36" s="86"/>
      <c r="P36" s="86"/>
      <c r="Q36" s="86"/>
      <c r="S36" s="88"/>
      <c r="T36" s="88"/>
      <c r="U36" s="88"/>
      <c r="V36" s="94"/>
      <c r="W36" s="94"/>
      <c r="X36" s="94"/>
      <c r="Y36" s="94"/>
      <c r="Z36" s="94"/>
      <c r="AA36" s="94"/>
      <c r="AB36" s="88"/>
      <c r="AC36" s="88"/>
      <c r="AD36" s="88"/>
      <c r="AE36" s="88"/>
      <c r="AF36" s="96"/>
      <c r="AG36" s="88"/>
      <c r="AI36" s="87"/>
      <c r="AJ36" s="87"/>
      <c r="AL36" s="87"/>
      <c r="AM36" s="87"/>
    </row>
    <row r="37" spans="2:39" ht="11.25" customHeight="1" thickTop="1">
      <c r="B37" s="207"/>
      <c r="C37" s="88"/>
      <c r="D37" s="88"/>
      <c r="E37" s="88"/>
      <c r="F37" s="127"/>
      <c r="G37" s="118"/>
      <c r="H37" s="119"/>
      <c r="I37" s="119"/>
      <c r="J37" s="119">
        <v>3</v>
      </c>
      <c r="M37" s="88"/>
      <c r="N37" s="94"/>
      <c r="O37" s="94"/>
      <c r="P37" s="94"/>
      <c r="Q37" s="94"/>
      <c r="R37" s="88"/>
      <c r="S37" s="88"/>
      <c r="T37" s="88"/>
      <c r="U37" s="88"/>
      <c r="V37" s="94"/>
      <c r="W37" s="94"/>
      <c r="X37" s="94"/>
      <c r="Y37" s="94"/>
      <c r="Z37" s="94"/>
      <c r="AA37" s="94"/>
      <c r="AB37" s="88"/>
      <c r="AC37" s="88"/>
      <c r="AD37" s="88"/>
      <c r="AE37" s="88"/>
      <c r="AF37" s="96"/>
      <c r="AG37" s="88"/>
      <c r="AI37" s="87"/>
      <c r="AJ37" s="87"/>
      <c r="AL37" s="87"/>
      <c r="AM37" s="87"/>
    </row>
    <row r="38" spans="2:39" ht="11.25" customHeight="1" thickBot="1">
      <c r="B38" s="216" t="s">
        <v>387</v>
      </c>
      <c r="C38" s="128"/>
      <c r="D38" s="122"/>
      <c r="E38" s="122"/>
      <c r="F38" s="129"/>
      <c r="G38" s="88"/>
      <c r="H38" s="88"/>
      <c r="M38" s="94"/>
      <c r="N38" s="94"/>
      <c r="O38" s="94"/>
      <c r="P38" s="94"/>
      <c r="Q38" s="94"/>
      <c r="R38" s="88"/>
      <c r="S38" s="88"/>
      <c r="T38" s="88"/>
      <c r="U38" s="88"/>
      <c r="V38" s="101"/>
      <c r="W38" s="101"/>
      <c r="X38" s="101"/>
      <c r="Y38" s="101"/>
      <c r="Z38" s="101"/>
      <c r="AA38" s="101"/>
      <c r="AB38" s="101"/>
      <c r="AC38" s="101"/>
      <c r="AD38" s="101"/>
      <c r="AE38" s="88"/>
      <c r="AF38" s="94"/>
      <c r="AG38" s="88"/>
      <c r="AI38" s="87"/>
      <c r="AJ38" s="87"/>
      <c r="AL38" s="87"/>
      <c r="AM38" s="87"/>
    </row>
    <row r="39" spans="2:39" ht="11.25" customHeight="1" thickTop="1">
      <c r="B39" s="216"/>
      <c r="E39" s="163">
        <v>11</v>
      </c>
      <c r="F39" s="163"/>
      <c r="M39" s="94"/>
      <c r="N39" s="94"/>
      <c r="O39" s="94"/>
      <c r="P39" s="94"/>
      <c r="Q39" s="94"/>
      <c r="R39" s="88"/>
      <c r="S39" s="94"/>
      <c r="T39" s="94"/>
      <c r="U39" s="88"/>
      <c r="V39" s="101"/>
      <c r="W39" s="101"/>
      <c r="X39" s="101"/>
      <c r="Y39" s="101"/>
      <c r="Z39" s="101"/>
      <c r="AA39" s="101"/>
      <c r="AB39" s="101"/>
      <c r="AC39" s="101"/>
      <c r="AD39" s="101"/>
      <c r="AE39" s="88"/>
      <c r="AF39" s="94"/>
      <c r="AG39" s="88"/>
      <c r="AI39" s="87"/>
      <c r="AJ39" s="87"/>
      <c r="AL39" s="87"/>
      <c r="AM39" s="87"/>
    </row>
    <row r="40" spans="2:39" ht="11.25" customHeight="1">
      <c r="B40" s="206" t="s">
        <v>242</v>
      </c>
      <c r="M40" s="94"/>
      <c r="N40" s="94"/>
      <c r="O40" s="94"/>
      <c r="P40" s="94"/>
      <c r="Q40" s="94"/>
      <c r="R40" s="88"/>
      <c r="S40" s="94"/>
      <c r="T40" s="94"/>
      <c r="U40" s="88"/>
      <c r="V40" s="101"/>
      <c r="W40" s="101"/>
      <c r="X40" s="101"/>
      <c r="Y40" s="101"/>
      <c r="Z40" s="101"/>
      <c r="AA40" s="101"/>
      <c r="AB40" s="101"/>
      <c r="AC40" s="101"/>
      <c r="AD40" s="101"/>
      <c r="AE40" s="88"/>
      <c r="AF40" s="94"/>
      <c r="AG40" s="88"/>
      <c r="AI40" s="87"/>
      <c r="AJ40" s="87"/>
      <c r="AL40" s="87"/>
      <c r="AM40" s="87"/>
    </row>
    <row r="41" spans="2:39" ht="11.25" customHeight="1">
      <c r="B41" s="217"/>
      <c r="G41" s="88"/>
      <c r="H41" s="88"/>
      <c r="I41" s="88"/>
      <c r="J41" s="88"/>
      <c r="K41" s="96"/>
      <c r="L41" s="96"/>
      <c r="M41" s="94"/>
      <c r="N41" s="94"/>
      <c r="O41" s="94"/>
      <c r="P41" s="94"/>
      <c r="Q41" s="94"/>
      <c r="R41" s="98"/>
      <c r="S41" s="88"/>
      <c r="T41" s="88"/>
      <c r="U41" s="88"/>
      <c r="V41" s="101"/>
      <c r="W41" s="101"/>
      <c r="X41" s="101"/>
      <c r="Y41" s="101"/>
      <c r="Z41" s="101"/>
      <c r="AA41" s="101"/>
      <c r="AB41" s="101"/>
      <c r="AC41" s="101"/>
      <c r="AD41" s="101"/>
      <c r="AE41" s="96"/>
      <c r="AF41" s="94"/>
      <c r="AG41" s="88"/>
      <c r="AI41" s="87"/>
      <c r="AJ41" s="87"/>
      <c r="AL41" s="87"/>
      <c r="AM41" s="87"/>
    </row>
    <row r="42" spans="2:39" ht="11.25" customHeight="1" thickBot="1">
      <c r="B42" s="218" t="s">
        <v>397</v>
      </c>
      <c r="C42" s="93"/>
      <c r="D42" s="88"/>
      <c r="E42" s="88"/>
      <c r="F42" s="88">
        <v>5</v>
      </c>
      <c r="G42" s="88"/>
      <c r="H42" s="88"/>
      <c r="I42" s="88"/>
      <c r="J42" s="88"/>
      <c r="K42" s="96"/>
      <c r="L42" s="96"/>
      <c r="M42" s="94"/>
      <c r="N42" s="94"/>
      <c r="O42" s="94"/>
      <c r="P42" s="94"/>
      <c r="Q42" s="94"/>
      <c r="R42" s="98"/>
      <c r="S42" s="88"/>
      <c r="T42" s="88"/>
      <c r="U42" s="88"/>
      <c r="V42" s="101"/>
      <c r="W42" s="101"/>
      <c r="X42" s="101"/>
      <c r="Y42" s="101"/>
      <c r="Z42" s="101"/>
      <c r="AA42" s="101"/>
      <c r="AB42" s="101"/>
      <c r="AC42" s="101"/>
      <c r="AD42" s="101"/>
      <c r="AE42" s="96"/>
      <c r="AF42" s="94"/>
      <c r="AG42" s="88"/>
      <c r="AI42" s="87"/>
      <c r="AJ42" s="87"/>
      <c r="AL42" s="87"/>
      <c r="AM42" s="87"/>
    </row>
    <row r="43" spans="2:39" ht="11.25" customHeight="1" thickTop="1">
      <c r="B43" s="219"/>
      <c r="C43" s="119"/>
      <c r="D43" s="119"/>
      <c r="E43" s="119"/>
      <c r="F43" s="126"/>
      <c r="G43" s="156" t="s">
        <v>98</v>
      </c>
      <c r="H43" s="156"/>
      <c r="I43" s="88"/>
      <c r="J43" s="88"/>
      <c r="K43" s="96"/>
      <c r="L43" s="96"/>
      <c r="M43" s="94"/>
      <c r="N43" s="94"/>
      <c r="O43" s="94"/>
      <c r="P43" s="94"/>
      <c r="Q43" s="94"/>
      <c r="R43" s="98"/>
      <c r="S43" s="88"/>
      <c r="T43" s="88"/>
      <c r="U43" s="88"/>
      <c r="V43" s="101"/>
      <c r="W43" s="101"/>
      <c r="X43" s="101"/>
      <c r="Y43" s="101"/>
      <c r="Z43" s="101"/>
      <c r="AA43" s="101"/>
      <c r="AB43" s="101"/>
      <c r="AC43" s="101"/>
      <c r="AD43" s="101"/>
      <c r="AE43" s="96"/>
      <c r="AF43" s="94"/>
      <c r="AG43" s="88"/>
      <c r="AI43" s="87"/>
      <c r="AJ43" s="87"/>
      <c r="AL43" s="87"/>
      <c r="AM43" s="87"/>
    </row>
    <row r="44" spans="2:39" ht="11.25" customHeight="1" thickBot="1">
      <c r="B44" s="206" t="s">
        <v>243</v>
      </c>
      <c r="C44" s="88"/>
      <c r="D44" s="88"/>
      <c r="E44" s="88"/>
      <c r="F44" s="127"/>
      <c r="G44" s="156"/>
      <c r="H44" s="156"/>
      <c r="I44" s="88"/>
      <c r="J44" s="88">
        <v>8</v>
      </c>
      <c r="K44" s="96"/>
      <c r="L44" s="96"/>
      <c r="M44" s="94"/>
      <c r="N44" s="94"/>
      <c r="O44" s="94"/>
      <c r="P44" s="94"/>
      <c r="Q44" s="94"/>
      <c r="R44" s="97"/>
      <c r="S44" s="88"/>
      <c r="T44" s="88"/>
      <c r="U44" s="88"/>
      <c r="V44" s="85"/>
      <c r="W44" s="85"/>
      <c r="X44" s="85"/>
      <c r="Y44" s="85"/>
      <c r="Z44" s="85"/>
      <c r="AA44" s="85"/>
      <c r="AB44" s="85"/>
      <c r="AC44" s="85"/>
      <c r="AD44" s="85"/>
      <c r="AE44" s="96"/>
      <c r="AF44" s="94"/>
      <c r="AG44" s="88"/>
      <c r="AI44" s="87"/>
      <c r="AJ44" s="87"/>
      <c r="AL44" s="87"/>
      <c r="AM44" s="87"/>
    </row>
    <row r="45" spans="2:39" ht="11.25" customHeight="1" thickTop="1">
      <c r="B45" s="207"/>
      <c r="G45" s="124"/>
      <c r="H45" s="119"/>
      <c r="I45" s="119"/>
      <c r="J45" s="119"/>
      <c r="K45" s="133"/>
      <c r="L45" s="96"/>
      <c r="M45" s="94"/>
      <c r="N45" s="94"/>
      <c r="O45" s="94"/>
      <c r="P45" s="94"/>
      <c r="Q45" s="94"/>
      <c r="R45" s="97"/>
      <c r="S45" s="88"/>
      <c r="T45" s="88"/>
      <c r="U45" s="88"/>
      <c r="V45" s="85"/>
      <c r="W45" s="85"/>
      <c r="X45" s="85"/>
      <c r="Y45" s="85"/>
      <c r="Z45" s="85"/>
      <c r="AA45" s="85"/>
      <c r="AB45" s="85"/>
      <c r="AC45" s="85"/>
      <c r="AD45" s="85"/>
      <c r="AE45" s="96"/>
      <c r="AF45" s="94"/>
      <c r="AG45" s="88"/>
      <c r="AI45" s="87"/>
      <c r="AJ45" s="87"/>
      <c r="AL45" s="87"/>
      <c r="AM45" s="87"/>
    </row>
    <row r="46" spans="2:39" ht="11.25" customHeight="1">
      <c r="B46" s="216" t="s">
        <v>329</v>
      </c>
      <c r="C46" s="90"/>
      <c r="D46" s="91"/>
      <c r="E46" s="91"/>
      <c r="F46" s="91"/>
      <c r="G46" s="93"/>
      <c r="H46" s="88"/>
      <c r="I46" s="88"/>
      <c r="J46" s="88"/>
      <c r="K46" s="120"/>
      <c r="L46" s="88"/>
      <c r="M46" s="94"/>
      <c r="N46" s="94"/>
      <c r="O46" s="94"/>
      <c r="P46" s="94"/>
      <c r="Q46" s="94"/>
      <c r="S46" s="88"/>
      <c r="T46" s="88"/>
      <c r="U46" s="88"/>
      <c r="V46" s="85"/>
      <c r="W46" s="85"/>
      <c r="X46" s="85"/>
      <c r="Y46" s="85"/>
      <c r="Z46" s="85"/>
      <c r="AA46" s="85"/>
      <c r="AB46" s="85"/>
      <c r="AC46" s="85"/>
      <c r="AD46" s="85"/>
      <c r="AE46" s="88"/>
      <c r="AF46" s="94"/>
      <c r="AG46" s="88"/>
      <c r="AI46" s="87"/>
      <c r="AJ46" s="87"/>
      <c r="AL46" s="87"/>
      <c r="AM46" s="87"/>
    </row>
    <row r="47" spans="2:39" ht="11.25" customHeight="1">
      <c r="B47" s="216"/>
      <c r="F47" s="87">
        <v>4</v>
      </c>
      <c r="G47" s="88"/>
      <c r="H47" s="88"/>
      <c r="I47" s="88"/>
      <c r="J47" s="88"/>
      <c r="K47" s="223" t="s">
        <v>229</v>
      </c>
      <c r="L47" s="156"/>
      <c r="M47" s="88"/>
      <c r="N47" s="88"/>
      <c r="S47" s="88"/>
      <c r="T47" s="88"/>
      <c r="U47" s="88"/>
      <c r="V47" s="85"/>
      <c r="W47" s="85"/>
      <c r="X47" s="85"/>
      <c r="Y47" s="85"/>
      <c r="Z47" s="85"/>
      <c r="AA47" s="85"/>
      <c r="AB47" s="85"/>
      <c r="AC47" s="85"/>
      <c r="AD47" s="85"/>
      <c r="AE47" s="88"/>
      <c r="AF47" s="96"/>
      <c r="AG47" s="88"/>
      <c r="AI47" s="87"/>
      <c r="AJ47" s="87"/>
      <c r="AL47" s="87"/>
      <c r="AM47" s="87"/>
    </row>
    <row r="48" spans="2:39" ht="11.25" customHeight="1" thickBot="1">
      <c r="B48" s="206" t="s">
        <v>244</v>
      </c>
      <c r="G48" s="94"/>
      <c r="H48" s="94"/>
      <c r="I48" s="94"/>
      <c r="J48" s="88"/>
      <c r="K48" s="224"/>
      <c r="L48" s="183"/>
      <c r="M48" s="150">
        <v>11</v>
      </c>
      <c r="N48" s="150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96"/>
      <c r="AG48" s="88"/>
      <c r="AI48" s="87"/>
      <c r="AJ48" s="87"/>
      <c r="AL48" s="87"/>
      <c r="AM48" s="87"/>
    </row>
    <row r="49" spans="2:39" ht="11.25" customHeight="1" thickTop="1">
      <c r="B49" s="207"/>
      <c r="G49" s="88"/>
      <c r="H49" s="88"/>
      <c r="I49" s="88"/>
      <c r="J49" s="88"/>
      <c r="K49" s="99"/>
      <c r="L49" s="94"/>
      <c r="M49" s="88"/>
      <c r="N49" s="88"/>
      <c r="O49" s="120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96"/>
      <c r="AG49" s="88"/>
      <c r="AI49" s="87"/>
      <c r="AJ49" s="87"/>
      <c r="AL49" s="87"/>
      <c r="AM49" s="87"/>
    </row>
    <row r="50" spans="2:39" ht="11.25" customHeight="1">
      <c r="B50" s="216" t="s">
        <v>340</v>
      </c>
      <c r="C50" s="90"/>
      <c r="D50" s="91"/>
      <c r="E50" s="91"/>
      <c r="F50" s="91">
        <v>0</v>
      </c>
      <c r="G50" s="88"/>
      <c r="H50" s="88"/>
      <c r="I50" s="88"/>
      <c r="J50" s="88"/>
      <c r="K50" s="93"/>
      <c r="L50" s="88"/>
      <c r="M50" s="88"/>
      <c r="N50" s="88"/>
      <c r="O50" s="120"/>
      <c r="P50" s="88"/>
      <c r="Q50" s="88"/>
      <c r="R50" s="88"/>
      <c r="S50" s="88"/>
      <c r="T50" s="88"/>
      <c r="U50" s="88"/>
      <c r="V50" s="88"/>
      <c r="W50" s="94"/>
      <c r="X50" s="94"/>
      <c r="Y50" s="94"/>
      <c r="Z50" s="94"/>
      <c r="AA50" s="88"/>
      <c r="AB50" s="88"/>
      <c r="AC50" s="88"/>
      <c r="AD50" s="88"/>
      <c r="AE50" s="88"/>
      <c r="AF50" s="96"/>
      <c r="AG50" s="88"/>
      <c r="AI50" s="87"/>
      <c r="AJ50" s="87"/>
      <c r="AL50" s="87"/>
      <c r="AM50" s="87"/>
    </row>
    <row r="51" spans="2:39" ht="11.25" customHeight="1">
      <c r="B51" s="216"/>
      <c r="G51" s="225" t="s">
        <v>99</v>
      </c>
      <c r="H51" s="156"/>
      <c r="I51" s="88"/>
      <c r="J51" s="88"/>
      <c r="K51" s="93"/>
      <c r="L51" s="88"/>
      <c r="M51" s="88"/>
      <c r="N51" s="88"/>
      <c r="O51" s="120"/>
      <c r="P51" s="88"/>
      <c r="Q51" s="88"/>
      <c r="R51" s="88"/>
      <c r="S51" s="88"/>
      <c r="T51" s="88"/>
      <c r="U51" s="88"/>
      <c r="V51" s="88"/>
      <c r="W51" s="94"/>
      <c r="X51" s="94"/>
      <c r="Y51" s="94"/>
      <c r="Z51" s="94"/>
      <c r="AA51" s="88"/>
      <c r="AB51" s="88"/>
      <c r="AC51" s="88"/>
      <c r="AD51" s="88"/>
      <c r="AE51" s="88"/>
      <c r="AF51" s="96"/>
      <c r="AG51" s="88"/>
      <c r="AI51" s="87"/>
      <c r="AJ51" s="87"/>
      <c r="AL51" s="87"/>
      <c r="AM51" s="87"/>
    </row>
    <row r="52" spans="2:39" ht="11.25" customHeight="1" thickBot="1">
      <c r="B52" s="206" t="s">
        <v>237</v>
      </c>
      <c r="G52" s="225"/>
      <c r="H52" s="156"/>
      <c r="I52" s="88"/>
      <c r="J52" s="88"/>
      <c r="K52" s="99"/>
      <c r="L52" s="94"/>
      <c r="M52" s="94"/>
      <c r="N52" s="88"/>
      <c r="O52" s="120"/>
      <c r="P52" s="88"/>
      <c r="Q52" s="88"/>
      <c r="R52" s="88"/>
      <c r="S52" s="88"/>
      <c r="T52" s="88"/>
      <c r="U52" s="88"/>
      <c r="V52" s="88"/>
      <c r="W52" s="94"/>
      <c r="X52" s="94"/>
      <c r="Y52" s="94"/>
      <c r="Z52" s="94"/>
      <c r="AA52" s="88"/>
      <c r="AB52" s="88"/>
      <c r="AC52" s="88"/>
      <c r="AD52" s="88"/>
      <c r="AE52" s="88"/>
      <c r="AF52" s="96"/>
      <c r="AG52" s="88"/>
      <c r="AI52" s="87"/>
      <c r="AJ52" s="87"/>
      <c r="AL52" s="87"/>
      <c r="AM52" s="87"/>
    </row>
    <row r="53" spans="2:39" ht="11.25" customHeight="1" thickTop="1">
      <c r="B53" s="207"/>
      <c r="C53" s="88"/>
      <c r="D53" s="88"/>
      <c r="E53" s="88"/>
      <c r="F53" s="127"/>
      <c r="G53" s="118"/>
      <c r="H53" s="119"/>
      <c r="I53" s="119"/>
      <c r="J53" s="119">
        <v>5</v>
      </c>
      <c r="K53" s="88"/>
      <c r="L53" s="88"/>
      <c r="M53" s="88"/>
      <c r="N53" s="88"/>
      <c r="O53" s="120"/>
      <c r="P53" s="88"/>
      <c r="Q53" s="88"/>
      <c r="R53" s="88"/>
      <c r="S53" s="88"/>
      <c r="T53" s="88"/>
      <c r="U53" s="88"/>
      <c r="V53" s="96"/>
      <c r="W53" s="94"/>
      <c r="X53" s="94"/>
      <c r="Y53" s="94"/>
      <c r="Z53" s="94"/>
      <c r="AA53" s="98"/>
      <c r="AB53" s="88"/>
      <c r="AC53" s="88"/>
      <c r="AD53" s="88"/>
      <c r="AE53" s="88"/>
      <c r="AF53" s="96"/>
      <c r="AG53" s="88"/>
      <c r="AI53" s="87"/>
      <c r="AJ53" s="87"/>
      <c r="AL53" s="87"/>
      <c r="AM53" s="87"/>
    </row>
    <row r="54" spans="2:39" ht="11.25" customHeight="1" thickBot="1">
      <c r="B54" s="216" t="s">
        <v>351</v>
      </c>
      <c r="C54" s="128"/>
      <c r="D54" s="122"/>
      <c r="E54" s="122"/>
      <c r="F54" s="129"/>
      <c r="G54" s="88"/>
      <c r="H54" s="88"/>
      <c r="I54" s="88"/>
      <c r="J54" s="94"/>
      <c r="K54" s="94"/>
      <c r="L54" s="94"/>
      <c r="M54" s="94"/>
      <c r="N54" s="88"/>
      <c r="O54" s="120"/>
      <c r="P54" s="88"/>
      <c r="Q54" s="88"/>
      <c r="R54" s="88"/>
      <c r="S54" s="88"/>
      <c r="T54" s="88"/>
      <c r="U54" s="88"/>
      <c r="V54" s="88"/>
      <c r="W54" s="94"/>
      <c r="X54" s="94"/>
      <c r="Y54" s="94"/>
      <c r="Z54" s="94"/>
      <c r="AA54" s="88"/>
      <c r="AB54" s="88"/>
      <c r="AC54" s="88"/>
      <c r="AD54" s="88"/>
      <c r="AE54" s="88"/>
      <c r="AF54" s="96"/>
      <c r="AG54" s="88"/>
      <c r="AI54" s="87"/>
      <c r="AJ54" s="87"/>
      <c r="AL54" s="87"/>
      <c r="AM54" s="87"/>
    </row>
    <row r="55" spans="2:39" ht="11.25" customHeight="1" thickTop="1">
      <c r="B55" s="216"/>
      <c r="E55" s="241">
        <v>11</v>
      </c>
      <c r="F55" s="241"/>
      <c r="G55" s="88"/>
      <c r="H55" s="88"/>
      <c r="I55" s="88"/>
      <c r="J55" s="94"/>
      <c r="K55" s="94"/>
      <c r="L55" s="94"/>
      <c r="M55" s="94"/>
      <c r="N55" s="88"/>
      <c r="O55" s="223" t="s">
        <v>232</v>
      </c>
      <c r="P55" s="156"/>
      <c r="Q55" s="88"/>
      <c r="R55" s="88"/>
      <c r="S55" s="242" t="s">
        <v>18</v>
      </c>
      <c r="T55" s="243"/>
      <c r="U55" s="243"/>
      <c r="V55" s="243"/>
      <c r="W55" s="243"/>
      <c r="X55" s="243"/>
      <c r="Y55" s="243"/>
      <c r="Z55" s="244"/>
      <c r="AA55" s="88"/>
      <c r="AB55" s="88"/>
      <c r="AC55" s="88"/>
      <c r="AD55" s="88"/>
      <c r="AE55" s="88"/>
      <c r="AF55" s="96"/>
      <c r="AG55" s="88"/>
      <c r="AI55" s="87"/>
      <c r="AJ55" s="87"/>
      <c r="AL55" s="87"/>
      <c r="AM55" s="87"/>
    </row>
    <row r="56" spans="2:39" ht="11.25" customHeight="1" thickBot="1">
      <c r="B56" s="206" t="s">
        <v>245</v>
      </c>
      <c r="G56" s="94"/>
      <c r="H56" s="94"/>
      <c r="I56" s="94"/>
      <c r="J56" s="94"/>
      <c r="K56" s="94"/>
      <c r="L56" s="94"/>
      <c r="M56" s="94"/>
      <c r="N56" s="88"/>
      <c r="O56" s="224"/>
      <c r="P56" s="183"/>
      <c r="Q56" s="122"/>
      <c r="R56" s="122"/>
      <c r="S56" s="245"/>
      <c r="T56" s="246"/>
      <c r="U56" s="246"/>
      <c r="V56" s="246"/>
      <c r="W56" s="246"/>
      <c r="X56" s="246"/>
      <c r="Y56" s="246"/>
      <c r="Z56" s="247"/>
      <c r="AA56" s="88"/>
      <c r="AB56" s="88"/>
      <c r="AC56" s="88"/>
      <c r="AD56" s="88"/>
      <c r="AE56" s="88"/>
      <c r="AF56" s="96"/>
      <c r="AG56" s="88"/>
      <c r="AI56" s="87"/>
      <c r="AJ56" s="87"/>
      <c r="AL56" s="87"/>
      <c r="AM56" s="87"/>
    </row>
    <row r="57" spans="2:39" ht="11.25" customHeight="1" thickTop="1">
      <c r="B57" s="207"/>
      <c r="G57" s="88"/>
      <c r="H57" s="88"/>
      <c r="I57" s="88"/>
      <c r="J57" s="94"/>
      <c r="K57" s="94"/>
      <c r="L57" s="94"/>
      <c r="M57" s="94"/>
      <c r="N57" s="88"/>
      <c r="O57" s="93"/>
      <c r="P57" s="88"/>
      <c r="Q57" s="88"/>
      <c r="R57" s="88"/>
      <c r="S57" s="245"/>
      <c r="T57" s="246"/>
      <c r="U57" s="246"/>
      <c r="V57" s="246"/>
      <c r="W57" s="246"/>
      <c r="X57" s="246"/>
      <c r="Y57" s="246"/>
      <c r="Z57" s="247"/>
      <c r="AA57" s="88"/>
      <c r="AB57" s="88"/>
      <c r="AC57" s="88"/>
      <c r="AD57" s="88"/>
      <c r="AE57" s="88"/>
      <c r="AF57" s="96"/>
      <c r="AG57" s="88"/>
      <c r="AI57" s="87"/>
      <c r="AJ57" s="87"/>
      <c r="AL57" s="87"/>
      <c r="AM57" s="87"/>
    </row>
    <row r="58" spans="2:39" ht="11.25" customHeight="1" thickBot="1">
      <c r="B58" s="216" t="s">
        <v>361</v>
      </c>
      <c r="C58" s="90"/>
      <c r="D58" s="91"/>
      <c r="E58" s="91"/>
      <c r="F58" s="91">
        <v>7</v>
      </c>
      <c r="G58" s="88"/>
      <c r="H58" s="88"/>
      <c r="I58" s="88"/>
      <c r="J58" s="94"/>
      <c r="K58" s="94"/>
      <c r="L58" s="94"/>
      <c r="M58" s="94"/>
      <c r="N58" s="88"/>
      <c r="O58" s="93"/>
      <c r="P58" s="88"/>
      <c r="Q58" s="88"/>
      <c r="R58" s="88"/>
      <c r="S58" s="248"/>
      <c r="T58" s="249"/>
      <c r="U58" s="249"/>
      <c r="V58" s="249"/>
      <c r="W58" s="249"/>
      <c r="X58" s="249"/>
      <c r="Y58" s="249"/>
      <c r="Z58" s="250"/>
      <c r="AC58" s="88"/>
      <c r="AD58" s="88"/>
      <c r="AE58" s="88"/>
      <c r="AF58" s="96"/>
      <c r="AG58" s="88"/>
      <c r="AI58" s="87"/>
      <c r="AJ58" s="87"/>
      <c r="AL58" s="87"/>
      <c r="AM58" s="87"/>
    </row>
    <row r="59" spans="2:39" ht="11.25" customHeight="1">
      <c r="B59" s="216"/>
      <c r="G59" s="225" t="s">
        <v>226</v>
      </c>
      <c r="H59" s="156"/>
      <c r="I59" s="88"/>
      <c r="J59" s="88"/>
      <c r="K59" s="94"/>
      <c r="L59" s="94"/>
      <c r="M59" s="94"/>
      <c r="N59" s="88"/>
      <c r="O59" s="93"/>
      <c r="P59" s="88"/>
      <c r="Q59" s="88"/>
      <c r="R59" s="88"/>
      <c r="S59" s="88"/>
      <c r="T59" s="88"/>
      <c r="U59" s="88"/>
      <c r="V59" s="88"/>
      <c r="W59" s="88"/>
      <c r="X59" s="88"/>
      <c r="AC59" s="88"/>
      <c r="AD59" s="88"/>
      <c r="AE59" s="88"/>
      <c r="AF59" s="96"/>
      <c r="AG59" s="88"/>
      <c r="AI59" s="87"/>
      <c r="AJ59" s="87"/>
      <c r="AL59" s="87"/>
      <c r="AM59" s="87"/>
    </row>
    <row r="60" spans="2:39" ht="11.25" customHeight="1" thickBot="1">
      <c r="B60" s="206" t="s">
        <v>246</v>
      </c>
      <c r="G60" s="225"/>
      <c r="H60" s="156"/>
      <c r="I60" s="88"/>
      <c r="J60" s="88" t="s">
        <v>395</v>
      </c>
      <c r="K60" s="94"/>
      <c r="L60" s="94"/>
      <c r="M60" s="94"/>
      <c r="N60" s="88"/>
      <c r="O60" s="99"/>
      <c r="P60" s="94"/>
      <c r="Q60" s="94"/>
      <c r="R60" s="88"/>
      <c r="S60" s="88"/>
      <c r="T60" s="88"/>
      <c r="U60" s="88"/>
      <c r="V60" s="88"/>
      <c r="W60" s="88"/>
      <c r="X60" s="88"/>
      <c r="AC60" s="88"/>
      <c r="AD60" s="88"/>
      <c r="AE60" s="88"/>
      <c r="AF60" s="94"/>
      <c r="AG60" s="88"/>
      <c r="AI60" s="87"/>
      <c r="AJ60" s="87"/>
      <c r="AL60" s="87"/>
      <c r="AM60" s="87"/>
    </row>
    <row r="61" spans="2:39" ht="11.25" customHeight="1" thickTop="1">
      <c r="B61" s="207"/>
      <c r="C61" s="88"/>
      <c r="D61" s="88"/>
      <c r="E61" s="88"/>
      <c r="F61" s="127"/>
      <c r="G61" s="118"/>
      <c r="H61" s="119"/>
      <c r="I61" s="119"/>
      <c r="J61" s="125"/>
      <c r="K61" s="99"/>
      <c r="L61" s="94"/>
      <c r="M61" s="94"/>
      <c r="N61" s="88"/>
      <c r="O61" s="93"/>
      <c r="P61" s="88"/>
      <c r="Q61" s="88"/>
      <c r="R61" s="88"/>
      <c r="S61" s="88"/>
      <c r="T61" s="88"/>
      <c r="U61" s="88"/>
      <c r="V61" s="88"/>
      <c r="W61" s="88"/>
      <c r="X61" s="88"/>
      <c r="AC61" s="88"/>
      <c r="AD61" s="88"/>
      <c r="AE61" s="88"/>
      <c r="AF61" s="96"/>
      <c r="AG61" s="88"/>
      <c r="AI61" s="87"/>
      <c r="AJ61" s="87"/>
      <c r="AL61" s="87"/>
      <c r="AM61" s="87"/>
    </row>
    <row r="62" spans="2:39" ht="11.25" customHeight="1" thickBot="1">
      <c r="B62" s="216" t="s">
        <v>371</v>
      </c>
      <c r="C62" s="128"/>
      <c r="D62" s="122"/>
      <c r="E62" s="122"/>
      <c r="F62" s="129"/>
      <c r="G62" s="88"/>
      <c r="H62" s="88"/>
      <c r="I62" s="88"/>
      <c r="J62" s="88"/>
      <c r="K62" s="99"/>
      <c r="L62" s="94"/>
      <c r="M62" s="94"/>
      <c r="N62" s="88"/>
      <c r="O62" s="93"/>
      <c r="P62" s="88"/>
      <c r="Q62" s="88"/>
      <c r="R62" s="88"/>
      <c r="S62" s="88"/>
      <c r="T62" s="88"/>
      <c r="U62" s="88"/>
      <c r="V62" s="88"/>
      <c r="W62" s="88"/>
      <c r="X62" s="88"/>
      <c r="AC62" s="88"/>
      <c r="AD62" s="88"/>
      <c r="AE62" s="88"/>
      <c r="AF62" s="96"/>
      <c r="AG62" s="88"/>
      <c r="AI62" s="87"/>
      <c r="AJ62" s="87"/>
      <c r="AL62" s="87"/>
      <c r="AM62" s="87"/>
    </row>
    <row r="63" spans="2:39" ht="11.25" customHeight="1" thickTop="1">
      <c r="B63" s="216"/>
      <c r="F63" s="87">
        <v>9</v>
      </c>
      <c r="G63" s="88"/>
      <c r="H63" s="88"/>
      <c r="I63" s="88"/>
      <c r="J63" s="88"/>
      <c r="K63" s="225" t="s">
        <v>230</v>
      </c>
      <c r="L63" s="156"/>
      <c r="M63" s="88"/>
      <c r="N63" s="88"/>
      <c r="O63" s="93"/>
      <c r="P63" s="88"/>
      <c r="AG63" s="87"/>
      <c r="AI63" s="87"/>
      <c r="AJ63" s="87"/>
      <c r="AL63" s="87"/>
      <c r="AM63" s="87"/>
    </row>
    <row r="64" spans="2:39" ht="11.25" customHeight="1" thickBot="1">
      <c r="B64" s="206" t="s">
        <v>247</v>
      </c>
      <c r="G64" s="94"/>
      <c r="H64" s="94"/>
      <c r="I64" s="94"/>
      <c r="J64" s="88"/>
      <c r="K64" s="225"/>
      <c r="L64" s="156"/>
      <c r="M64" s="88"/>
      <c r="N64" s="88"/>
      <c r="O64" s="93"/>
      <c r="P64" s="88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G64" s="87"/>
      <c r="AI64" s="87"/>
      <c r="AJ64" s="87"/>
      <c r="AL64" s="87"/>
      <c r="AM64" s="87"/>
    </row>
    <row r="65" spans="2:39" ht="11.25" customHeight="1" thickTop="1">
      <c r="B65" s="207"/>
      <c r="G65" s="88"/>
      <c r="H65" s="88"/>
      <c r="I65" s="88"/>
      <c r="J65" s="88"/>
      <c r="K65" s="118"/>
      <c r="L65" s="119"/>
      <c r="M65" s="119"/>
      <c r="N65" s="119">
        <v>7</v>
      </c>
      <c r="O65" s="88"/>
      <c r="P65" s="88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G65" s="87"/>
      <c r="AI65" s="87"/>
      <c r="AJ65" s="87"/>
      <c r="AL65" s="87"/>
      <c r="AM65" s="87"/>
    </row>
    <row r="66" spans="2:39" ht="11.25" customHeight="1" thickBot="1">
      <c r="B66" s="216" t="s">
        <v>382</v>
      </c>
      <c r="C66" s="93"/>
      <c r="D66" s="88"/>
      <c r="E66" s="163">
        <v>10</v>
      </c>
      <c r="F66" s="163"/>
      <c r="G66" s="88"/>
      <c r="H66" s="88"/>
      <c r="I66" s="88"/>
      <c r="J66" s="88"/>
      <c r="K66" s="120"/>
      <c r="L66" s="88"/>
      <c r="M66" s="88"/>
      <c r="N66" s="88"/>
      <c r="O66" s="88"/>
      <c r="P66" s="88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G66" s="87"/>
      <c r="AI66" s="87"/>
      <c r="AJ66" s="87"/>
      <c r="AL66" s="87"/>
      <c r="AM66" s="87"/>
    </row>
    <row r="67" spans="2:39" ht="11.25" customHeight="1" thickTop="1">
      <c r="B67" s="216"/>
      <c r="C67" s="119"/>
      <c r="D67" s="119"/>
      <c r="E67" s="119"/>
      <c r="F67" s="126"/>
      <c r="G67" s="156" t="s">
        <v>101</v>
      </c>
      <c r="H67" s="156"/>
      <c r="I67" s="88"/>
      <c r="J67" s="88"/>
      <c r="K67" s="120"/>
      <c r="L67" s="88"/>
      <c r="M67" s="88"/>
      <c r="N67" s="88"/>
      <c r="O67" s="88"/>
      <c r="P67" s="88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G67" s="87"/>
      <c r="AI67" s="87"/>
      <c r="AJ67" s="87"/>
      <c r="AL67" s="87"/>
      <c r="AM67" s="87"/>
    </row>
    <row r="68" spans="2:39" ht="11.25" customHeight="1" thickBot="1">
      <c r="B68" s="206" t="s">
        <v>248</v>
      </c>
      <c r="C68" s="88"/>
      <c r="D68" s="88"/>
      <c r="E68" s="88"/>
      <c r="F68" s="127"/>
      <c r="G68" s="156"/>
      <c r="H68" s="156"/>
      <c r="I68" s="88"/>
      <c r="J68" s="88"/>
      <c r="K68" s="134"/>
      <c r="L68" s="94"/>
      <c r="M68" s="94"/>
      <c r="N68" s="88"/>
      <c r="O68" s="88"/>
      <c r="P68" s="88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G68" s="87"/>
      <c r="AI68" s="87"/>
      <c r="AJ68" s="87"/>
      <c r="AL68" s="87"/>
      <c r="AM68" s="87"/>
    </row>
    <row r="69" spans="2:39" ht="11.25" customHeight="1" thickTop="1">
      <c r="B69" s="207"/>
      <c r="G69" s="124"/>
      <c r="H69" s="119"/>
      <c r="I69" s="119"/>
      <c r="J69" s="119" t="s">
        <v>414</v>
      </c>
      <c r="K69" s="88"/>
      <c r="L69" s="88"/>
      <c r="M69" s="88"/>
      <c r="N69" s="88"/>
      <c r="O69" s="193" t="s">
        <v>18</v>
      </c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5"/>
      <c r="AA69" s="94"/>
      <c r="AB69" s="94"/>
      <c r="AC69" s="94"/>
      <c r="AD69" s="94"/>
      <c r="AG69" s="87"/>
      <c r="AI69" s="87"/>
      <c r="AJ69" s="87"/>
      <c r="AL69" s="87"/>
      <c r="AM69" s="87"/>
    </row>
    <row r="70" spans="2:39" ht="11.25" customHeight="1" thickBot="1">
      <c r="B70" s="216" t="s">
        <v>393</v>
      </c>
      <c r="C70" s="90"/>
      <c r="D70" s="91"/>
      <c r="E70" s="91"/>
      <c r="F70" s="91"/>
      <c r="G70" s="93"/>
      <c r="H70" s="88"/>
      <c r="I70" s="88"/>
      <c r="J70" s="88"/>
      <c r="K70" s="88"/>
      <c r="L70" s="88"/>
      <c r="M70" s="88"/>
      <c r="N70" s="88"/>
      <c r="O70" s="196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8"/>
      <c r="AA70" s="94"/>
      <c r="AB70" s="94"/>
      <c r="AC70" s="94"/>
      <c r="AD70" s="94"/>
      <c r="AG70" s="87"/>
      <c r="AI70" s="87"/>
      <c r="AJ70" s="87"/>
      <c r="AL70" s="87"/>
      <c r="AM70" s="87"/>
    </row>
    <row r="71" spans="2:39" ht="11.25" customHeight="1">
      <c r="B71" s="216"/>
      <c r="F71" s="87">
        <v>9</v>
      </c>
      <c r="G71" s="88"/>
      <c r="H71" s="88"/>
      <c r="I71" s="88"/>
      <c r="J71" s="88"/>
      <c r="K71" s="88"/>
      <c r="L71" s="88"/>
      <c r="M71" s="88"/>
      <c r="N71" s="88"/>
      <c r="O71" s="231" t="s">
        <v>356</v>
      </c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232"/>
      <c r="AA71" s="94"/>
      <c r="AB71" s="94"/>
      <c r="AC71" s="94"/>
      <c r="AD71" s="94"/>
      <c r="AG71" s="87"/>
      <c r="AI71" s="87"/>
      <c r="AJ71" s="87"/>
      <c r="AL71" s="87"/>
      <c r="AM71" s="87"/>
    </row>
    <row r="72" spans="2:39" ht="11.25" customHeight="1">
      <c r="B72" s="206"/>
      <c r="G72" s="94"/>
      <c r="H72" s="94"/>
      <c r="I72" s="94"/>
      <c r="J72" s="88"/>
      <c r="K72" s="88"/>
      <c r="L72" s="88"/>
      <c r="M72" s="88"/>
      <c r="N72" s="88"/>
      <c r="O72" s="233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234"/>
      <c r="AA72" s="94"/>
      <c r="AB72" s="94"/>
      <c r="AC72" s="94"/>
      <c r="AD72" s="94"/>
      <c r="AG72" s="87"/>
      <c r="AI72" s="87"/>
      <c r="AJ72" s="87"/>
      <c r="AL72" s="87"/>
      <c r="AM72" s="87"/>
    </row>
    <row r="73" spans="2:39" ht="11.25" customHeight="1">
      <c r="B73" s="217"/>
      <c r="G73" s="88"/>
      <c r="H73" s="88"/>
      <c r="I73" s="88"/>
      <c r="J73" s="88"/>
      <c r="K73" s="88"/>
      <c r="L73" s="88"/>
      <c r="M73" s="88"/>
      <c r="N73" s="88"/>
      <c r="O73" s="235" t="s">
        <v>318</v>
      </c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236"/>
      <c r="AA73" s="94"/>
      <c r="AB73" s="94"/>
      <c r="AC73" s="94"/>
      <c r="AD73" s="94"/>
      <c r="AG73" s="87"/>
      <c r="AI73" s="87"/>
      <c r="AJ73" s="87"/>
      <c r="AL73" s="87"/>
      <c r="AM73" s="87"/>
    </row>
    <row r="74" spans="2:39" ht="11.25" customHeight="1" thickBot="1">
      <c r="B74" s="116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237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9"/>
      <c r="AG74" s="87"/>
      <c r="AI74" s="87"/>
      <c r="AJ74" s="87"/>
      <c r="AL74" s="87"/>
      <c r="AM74" s="87"/>
    </row>
    <row r="75" spans="2:39" ht="11.25" customHeight="1">
      <c r="B75" s="116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AG75" s="87"/>
      <c r="AI75" s="87"/>
      <c r="AJ75" s="87"/>
      <c r="AL75" s="87"/>
      <c r="AM75" s="87"/>
    </row>
  </sheetData>
  <mergeCells count="60">
    <mergeCell ref="B70:B71"/>
    <mergeCell ref="B72:B73"/>
    <mergeCell ref="S23:Z26"/>
    <mergeCell ref="S55:Z58"/>
    <mergeCell ref="B62:B63"/>
    <mergeCell ref="K63:L64"/>
    <mergeCell ref="B64:B65"/>
    <mergeCell ref="B66:B67"/>
    <mergeCell ref="G67:H68"/>
    <mergeCell ref="B68:B69"/>
    <mergeCell ref="B58:B59"/>
    <mergeCell ref="G59:H60"/>
    <mergeCell ref="B60:B61"/>
    <mergeCell ref="B46:B47"/>
    <mergeCell ref="B48:B49"/>
    <mergeCell ref="B56:B57"/>
    <mergeCell ref="B50:B51"/>
    <mergeCell ref="G51:H52"/>
    <mergeCell ref="B52:B53"/>
    <mergeCell ref="B54:B55"/>
    <mergeCell ref="E55:F55"/>
    <mergeCell ref="B40:B41"/>
    <mergeCell ref="B42:B43"/>
    <mergeCell ref="G43:H44"/>
    <mergeCell ref="B44:B45"/>
    <mergeCell ref="B34:B35"/>
    <mergeCell ref="G35:H36"/>
    <mergeCell ref="B36:B37"/>
    <mergeCell ref="B38:B39"/>
    <mergeCell ref="E39:F39"/>
    <mergeCell ref="B30:B31"/>
    <mergeCell ref="K31:L32"/>
    <mergeCell ref="B32:B33"/>
    <mergeCell ref="E26:F26"/>
    <mergeCell ref="B1:Z3"/>
    <mergeCell ref="O23:P24"/>
    <mergeCell ref="B24:B25"/>
    <mergeCell ref="B14:B15"/>
    <mergeCell ref="K15:L16"/>
    <mergeCell ref="B16:B17"/>
    <mergeCell ref="B18:B19"/>
    <mergeCell ref="G19:H20"/>
    <mergeCell ref="B20:B21"/>
    <mergeCell ref="B22:B23"/>
    <mergeCell ref="O71:Z72"/>
    <mergeCell ref="O73:Z74"/>
    <mergeCell ref="B4:Z5"/>
    <mergeCell ref="B8:B9"/>
    <mergeCell ref="B10:B11"/>
    <mergeCell ref="G11:H12"/>
    <mergeCell ref="B12:B13"/>
    <mergeCell ref="B26:B27"/>
    <mergeCell ref="G27:H28"/>
    <mergeCell ref="B28:B29"/>
    <mergeCell ref="E66:F66"/>
    <mergeCell ref="I28:J28"/>
    <mergeCell ref="M48:N48"/>
    <mergeCell ref="O69:Z70"/>
    <mergeCell ref="K47:L48"/>
    <mergeCell ref="O55:P56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V72"/>
  <sheetViews>
    <sheetView showGridLines="0"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2.375" style="0" customWidth="1"/>
    <col min="2" max="2" width="2.875" style="0" customWidth="1"/>
    <col min="3" max="3" width="22.625" style="0" customWidth="1"/>
    <col min="4" max="4" width="4.00390625" style="0" bestFit="1" customWidth="1"/>
    <col min="5" max="5" width="2.50390625" style="0" customWidth="1"/>
    <col min="6" max="7" width="4.00390625" style="0" bestFit="1" customWidth="1"/>
    <col min="8" max="8" width="2.50390625" style="0" customWidth="1"/>
    <col min="9" max="10" width="4.00390625" style="0" bestFit="1" customWidth="1"/>
    <col min="11" max="11" width="2.50390625" style="0" customWidth="1"/>
    <col min="12" max="12" width="4.00390625" style="0" bestFit="1" customWidth="1"/>
    <col min="13" max="13" width="2.50390625" style="0" customWidth="1"/>
    <col min="14" max="14" width="2.00390625" style="0" customWidth="1"/>
    <col min="15" max="15" width="2.50390625" style="0" customWidth="1"/>
    <col min="16" max="16" width="2.00390625" style="0" customWidth="1"/>
    <col min="17" max="22" width="2.50390625" style="0" customWidth="1"/>
    <col min="23" max="24" width="2.00390625" style="0" customWidth="1"/>
    <col min="25" max="25" width="2.75390625" style="0" customWidth="1"/>
    <col min="26" max="26" width="2.875" style="0" customWidth="1"/>
    <col min="27" max="27" width="22.625" style="0" customWidth="1"/>
    <col min="28" max="28" width="4.00390625" style="0" bestFit="1" customWidth="1"/>
    <col min="29" max="29" width="2.625" style="0" customWidth="1"/>
    <col min="30" max="31" width="4.00390625" style="0" bestFit="1" customWidth="1"/>
    <col min="32" max="32" width="2.625" style="0" customWidth="1"/>
    <col min="33" max="34" width="4.00390625" style="0" bestFit="1" customWidth="1"/>
    <col min="35" max="35" width="2.625" style="0" customWidth="1"/>
    <col min="36" max="36" width="4.00390625" style="0" bestFit="1" customWidth="1"/>
    <col min="37" max="37" width="2.625" style="0" customWidth="1"/>
    <col min="38" max="38" width="2.00390625" style="0" customWidth="1"/>
    <col min="39" max="39" width="2.625" style="0" customWidth="1"/>
    <col min="40" max="40" width="1.75390625" style="0" customWidth="1"/>
    <col min="41" max="45" width="2.625" style="0" customWidth="1"/>
    <col min="46" max="46" width="2.50390625" style="0" customWidth="1"/>
    <col min="47" max="48" width="2.00390625" style="0" customWidth="1"/>
  </cols>
  <sheetData>
    <row r="1" spans="2:24" ht="18" customHeight="1">
      <c r="B1" s="272" t="s">
        <v>147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2:24" ht="18" customHeight="1"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2:48" s="12" customFormat="1" ht="18" customHeight="1">
      <c r="B3" s="268" t="s">
        <v>28</v>
      </c>
      <c r="C3" s="269"/>
      <c r="D3" s="267">
        <f>+B4</f>
        <v>1</v>
      </c>
      <c r="E3" s="267"/>
      <c r="F3" s="266"/>
      <c r="G3" s="267">
        <f>+B6</f>
        <v>2</v>
      </c>
      <c r="H3" s="267"/>
      <c r="I3" s="266"/>
      <c r="J3" s="255">
        <f>+B8</f>
        <v>3</v>
      </c>
      <c r="K3" s="251"/>
      <c r="L3" s="258"/>
      <c r="M3" s="10" t="s">
        <v>29</v>
      </c>
      <c r="N3" s="10" t="s">
        <v>30</v>
      </c>
      <c r="O3" s="10" t="s">
        <v>31</v>
      </c>
      <c r="P3" s="10" t="s">
        <v>32</v>
      </c>
      <c r="Q3" s="11" t="s">
        <v>33</v>
      </c>
      <c r="R3" s="265" t="s">
        <v>34</v>
      </c>
      <c r="S3" s="266"/>
      <c r="T3" s="265" t="s">
        <v>35</v>
      </c>
      <c r="U3" s="267"/>
      <c r="V3" s="266"/>
      <c r="W3" s="265" t="s">
        <v>36</v>
      </c>
      <c r="X3" s="266"/>
      <c r="Y3" s="17"/>
      <c r="Z3" s="268" t="s">
        <v>40</v>
      </c>
      <c r="AA3" s="269"/>
      <c r="AB3" s="267">
        <f>+Z4</f>
        <v>4</v>
      </c>
      <c r="AC3" s="267"/>
      <c r="AD3" s="266"/>
      <c r="AE3" s="267">
        <f>+Z6</f>
        <v>5</v>
      </c>
      <c r="AF3" s="267"/>
      <c r="AG3" s="266"/>
      <c r="AH3" s="255">
        <f>+Z8</f>
        <v>6</v>
      </c>
      <c r="AI3" s="251"/>
      <c r="AJ3" s="258"/>
      <c r="AK3" s="10" t="s">
        <v>29</v>
      </c>
      <c r="AL3" s="10" t="s">
        <v>30</v>
      </c>
      <c r="AM3" s="10" t="s">
        <v>31</v>
      </c>
      <c r="AN3" s="10" t="s">
        <v>32</v>
      </c>
      <c r="AO3" s="11" t="s">
        <v>33</v>
      </c>
      <c r="AP3" s="265" t="s">
        <v>34</v>
      </c>
      <c r="AQ3" s="266"/>
      <c r="AR3" s="265" t="s">
        <v>35</v>
      </c>
      <c r="AS3" s="267"/>
      <c r="AT3" s="266"/>
      <c r="AU3" s="265" t="s">
        <v>36</v>
      </c>
      <c r="AV3" s="266"/>
    </row>
    <row r="4" spans="2:48" s="12" customFormat="1" ht="18" customHeight="1">
      <c r="B4" s="259">
        <v>1</v>
      </c>
      <c r="C4" s="261" t="str">
        <f>VLOOKUP(B4,'参加チーム名'!$C$3:$D52,2)</f>
        <v>Ｐｃｈａｎ　Ｂ☆Ｇ</v>
      </c>
      <c r="D4" s="263"/>
      <c r="E4" s="263"/>
      <c r="F4" s="264"/>
      <c r="G4" s="257" t="str">
        <f>IF(G5=""," ",IF(G5&gt;I5,"○",IF(G5&lt;I5,"×","△")))</f>
        <v>×</v>
      </c>
      <c r="H4" s="251"/>
      <c r="I4" s="253"/>
      <c r="J4" s="257" t="str">
        <f>IF(J5=""," ",IF(J5&gt;L5,"○",IF(J5&lt;L5,"×","△")))</f>
        <v>×</v>
      </c>
      <c r="K4" s="251"/>
      <c r="L4" s="258"/>
      <c r="M4" s="251">
        <f>IF(G5&gt;I5,1,0)+IF(J5&gt;L5,1,0)</f>
        <v>0</v>
      </c>
      <c r="N4" s="251" t="s">
        <v>37</v>
      </c>
      <c r="O4" s="251">
        <f>IF(G5+I5&gt;0,IF(G5=I5,1,0),0)+IF(J5+L5&gt;0,IF(J5=L5,1,0),0)</f>
        <v>0</v>
      </c>
      <c r="P4" s="251" t="s">
        <v>37</v>
      </c>
      <c r="Q4" s="253">
        <f>IF(G5&lt;I5,1,0)+IF(J5&lt;L5,1,0)</f>
        <v>2</v>
      </c>
      <c r="R4" s="255">
        <f>M4*2+O4*1</f>
        <v>0</v>
      </c>
      <c r="S4" s="253"/>
      <c r="T4" s="9" t="s">
        <v>38</v>
      </c>
      <c r="U4" s="251">
        <f>G5+J5</f>
        <v>9</v>
      </c>
      <c r="V4" s="253"/>
      <c r="W4" s="255">
        <v>3</v>
      </c>
      <c r="X4" s="253"/>
      <c r="Y4" s="17"/>
      <c r="Z4" s="259">
        <v>4</v>
      </c>
      <c r="AA4" s="261" t="str">
        <f>VLOOKUP(Z4,'参加チーム名'!$C$3:$D52,2)</f>
        <v>荒町朝練ファイタ－ズＡ</v>
      </c>
      <c r="AB4" s="263"/>
      <c r="AC4" s="263"/>
      <c r="AD4" s="264"/>
      <c r="AE4" s="257" t="str">
        <f>IF(AE5=""," ",IF(AE5&gt;AG5,"○",IF(AE5&lt;AG5,"×","△")))</f>
        <v>×</v>
      </c>
      <c r="AF4" s="251"/>
      <c r="AG4" s="253"/>
      <c r="AH4" s="257" t="str">
        <f>IF(AH5=""," ",IF(AH5&gt;AJ5,"○",IF(AH5&lt;AJ5,"×","△")))</f>
        <v>○</v>
      </c>
      <c r="AI4" s="251"/>
      <c r="AJ4" s="258"/>
      <c r="AK4" s="251">
        <f>IF(AE5&gt;AG5,1,0)+IF(AH5&gt;AJ5,1,0)</f>
        <v>1</v>
      </c>
      <c r="AL4" s="251" t="s">
        <v>37</v>
      </c>
      <c r="AM4" s="251">
        <f>IF(AE5+AG5&gt;0,IF(AE5=AG5,1,0),0)+IF(AH5+AJ5&gt;0,IF(AH5=AJ5,1,0),0)</f>
        <v>0</v>
      </c>
      <c r="AN4" s="251" t="s">
        <v>37</v>
      </c>
      <c r="AO4" s="253">
        <f>IF(AE5&lt;AG5,1,0)+IF(AH5&lt;AJ5,1,0)</f>
        <v>1</v>
      </c>
      <c r="AP4" s="255">
        <f>AK4*2+AM4*1</f>
        <v>2</v>
      </c>
      <c r="AQ4" s="253"/>
      <c r="AR4" s="9" t="s">
        <v>38</v>
      </c>
      <c r="AS4" s="251">
        <f>AE5+AH5</f>
        <v>18</v>
      </c>
      <c r="AT4" s="253"/>
      <c r="AU4" s="255">
        <v>2</v>
      </c>
      <c r="AV4" s="253"/>
    </row>
    <row r="5" spans="2:48" s="12" customFormat="1" ht="18" customHeight="1">
      <c r="B5" s="260"/>
      <c r="C5" s="262"/>
      <c r="D5" s="263"/>
      <c r="E5" s="263"/>
      <c r="F5" s="264"/>
      <c r="G5" s="14">
        <v>5</v>
      </c>
      <c r="H5" s="14" t="s">
        <v>39</v>
      </c>
      <c r="I5" s="15">
        <v>10</v>
      </c>
      <c r="J5" s="13">
        <v>4</v>
      </c>
      <c r="K5" s="14" t="s">
        <v>39</v>
      </c>
      <c r="L5" s="115">
        <v>11</v>
      </c>
      <c r="M5" s="252"/>
      <c r="N5" s="252"/>
      <c r="O5" s="252"/>
      <c r="P5" s="252"/>
      <c r="Q5" s="254"/>
      <c r="R5" s="256"/>
      <c r="S5" s="254"/>
      <c r="T5" s="16" t="s">
        <v>305</v>
      </c>
      <c r="U5" s="252">
        <f>I5+L5</f>
        <v>21</v>
      </c>
      <c r="V5" s="254"/>
      <c r="W5" s="256"/>
      <c r="X5" s="254"/>
      <c r="Y5" s="17"/>
      <c r="Z5" s="260"/>
      <c r="AA5" s="262"/>
      <c r="AB5" s="263"/>
      <c r="AC5" s="263"/>
      <c r="AD5" s="264"/>
      <c r="AE5" s="14">
        <v>8</v>
      </c>
      <c r="AF5" s="14" t="s">
        <v>39</v>
      </c>
      <c r="AG5" s="15">
        <v>9</v>
      </c>
      <c r="AH5" s="13">
        <v>10</v>
      </c>
      <c r="AI5" s="14" t="s">
        <v>39</v>
      </c>
      <c r="AJ5" s="115">
        <v>1</v>
      </c>
      <c r="AK5" s="252"/>
      <c r="AL5" s="252"/>
      <c r="AM5" s="252"/>
      <c r="AN5" s="252"/>
      <c r="AO5" s="254"/>
      <c r="AP5" s="256"/>
      <c r="AQ5" s="254"/>
      <c r="AR5" s="16" t="s">
        <v>305</v>
      </c>
      <c r="AS5" s="252">
        <f>AG5+AJ5</f>
        <v>10</v>
      </c>
      <c r="AT5" s="254"/>
      <c r="AU5" s="256"/>
      <c r="AV5" s="254"/>
    </row>
    <row r="6" spans="2:48" s="12" customFormat="1" ht="18" customHeight="1">
      <c r="B6" s="259">
        <v>2</v>
      </c>
      <c r="C6" s="261" t="str">
        <f>VLOOKUP(B6,'参加チーム名'!$C$3:$D54,2)</f>
        <v>杉妻レボリュ－ション</v>
      </c>
      <c r="D6" s="257" t="str">
        <f>IF(D7=""," ",IF(D7&gt;F7,"○",IF(D7&lt;F7,"×","△")))</f>
        <v>○</v>
      </c>
      <c r="E6" s="251"/>
      <c r="F6" s="253"/>
      <c r="G6" s="263"/>
      <c r="H6" s="263"/>
      <c r="I6" s="264"/>
      <c r="J6" s="257" t="str">
        <f>IF(J7=""," ",IF(J7&gt;L7,"○",IF(J7&lt;L7,"×","△")))</f>
        <v>○</v>
      </c>
      <c r="K6" s="251"/>
      <c r="L6" s="258"/>
      <c r="M6" s="251">
        <f>IF(D7&gt;F7,1,0)+IF(J7&gt;L7,1,0)</f>
        <v>2</v>
      </c>
      <c r="N6" s="251" t="s">
        <v>37</v>
      </c>
      <c r="O6" s="251">
        <f>IF(D7+F7&gt;0,IF(D7=F7,1,0),0)+IF(J7+L7&gt;0,IF(J7=L7,1,0),0)</f>
        <v>0</v>
      </c>
      <c r="P6" s="251" t="s">
        <v>37</v>
      </c>
      <c r="Q6" s="253">
        <f>IF(D7&lt;F7,1,0)+IF(J7&lt;L7,1,0)</f>
        <v>0</v>
      </c>
      <c r="R6" s="255">
        <f>M6*2+O6*1</f>
        <v>4</v>
      </c>
      <c r="S6" s="253"/>
      <c r="T6" s="9" t="s">
        <v>38</v>
      </c>
      <c r="U6" s="251">
        <f>D7+J7</f>
        <v>18</v>
      </c>
      <c r="V6" s="253"/>
      <c r="W6" s="255">
        <v>1</v>
      </c>
      <c r="X6" s="253"/>
      <c r="Y6" s="17"/>
      <c r="Z6" s="259">
        <v>5</v>
      </c>
      <c r="AA6" s="261" t="str">
        <f>VLOOKUP(Z6,'参加チーム名'!$C$3:$D54,2)</f>
        <v>胆沢ファイタ－ズ</v>
      </c>
      <c r="AB6" s="257" t="str">
        <f>IF(AB7=""," ",IF(AB7&gt;AD7,"○",IF(AB7&lt;AD7,"×","△")))</f>
        <v>○</v>
      </c>
      <c r="AC6" s="251"/>
      <c r="AD6" s="253"/>
      <c r="AE6" s="263"/>
      <c r="AF6" s="263"/>
      <c r="AG6" s="264"/>
      <c r="AH6" s="257" t="str">
        <f>IF(AH7=""," ",IF(AH7&gt;AJ7,"○",IF(AH7&lt;AJ7,"×","△")))</f>
        <v>×</v>
      </c>
      <c r="AI6" s="251"/>
      <c r="AJ6" s="258"/>
      <c r="AK6" s="251">
        <f>IF(AB7&gt;AD7,1,0)+IF(AH7&gt;AJ7,1,0)</f>
        <v>1</v>
      </c>
      <c r="AL6" s="251" t="s">
        <v>37</v>
      </c>
      <c r="AM6" s="251">
        <f>IF(AB7+AD7&gt;0,IF(AB7=AD7,1,0),0)+IF(AH7+AJ7&gt;0,IF(AH7=AJ7,1,0),0)</f>
        <v>0</v>
      </c>
      <c r="AN6" s="251" t="s">
        <v>37</v>
      </c>
      <c r="AO6" s="253">
        <f>IF(AB7&lt;AD7,1,0)+IF(AH7&lt;AJ7,1,0)</f>
        <v>1</v>
      </c>
      <c r="AP6" s="255">
        <f>AK6*2+AM6*1</f>
        <v>2</v>
      </c>
      <c r="AQ6" s="253"/>
      <c r="AR6" s="9" t="s">
        <v>38</v>
      </c>
      <c r="AS6" s="251">
        <f>AB7+AH7</f>
        <v>18</v>
      </c>
      <c r="AT6" s="253"/>
      <c r="AU6" s="255">
        <v>1</v>
      </c>
      <c r="AV6" s="253"/>
    </row>
    <row r="7" spans="2:48" s="12" customFormat="1" ht="18" customHeight="1">
      <c r="B7" s="260"/>
      <c r="C7" s="262"/>
      <c r="D7" s="14">
        <f>I5</f>
        <v>10</v>
      </c>
      <c r="E7" s="14" t="s">
        <v>39</v>
      </c>
      <c r="F7" s="15">
        <f>G5</f>
        <v>5</v>
      </c>
      <c r="G7" s="263"/>
      <c r="H7" s="263"/>
      <c r="I7" s="264"/>
      <c r="J7" s="13">
        <v>8</v>
      </c>
      <c r="K7" s="14" t="s">
        <v>39</v>
      </c>
      <c r="L7" s="115">
        <v>5</v>
      </c>
      <c r="M7" s="252"/>
      <c r="N7" s="252"/>
      <c r="O7" s="252"/>
      <c r="P7" s="252"/>
      <c r="Q7" s="254"/>
      <c r="R7" s="256"/>
      <c r="S7" s="254"/>
      <c r="T7" s="16" t="s">
        <v>305</v>
      </c>
      <c r="U7" s="252">
        <f>F7+L7</f>
        <v>10</v>
      </c>
      <c r="V7" s="254"/>
      <c r="W7" s="256"/>
      <c r="X7" s="254"/>
      <c r="Y7" s="17"/>
      <c r="Z7" s="260"/>
      <c r="AA7" s="262"/>
      <c r="AB7" s="14">
        <f>AG5</f>
        <v>9</v>
      </c>
      <c r="AC7" s="14" t="s">
        <v>39</v>
      </c>
      <c r="AD7" s="15">
        <f>AE5</f>
        <v>8</v>
      </c>
      <c r="AE7" s="263"/>
      <c r="AF7" s="263"/>
      <c r="AG7" s="264"/>
      <c r="AH7" s="13">
        <v>9</v>
      </c>
      <c r="AI7" s="14" t="s">
        <v>39</v>
      </c>
      <c r="AJ7" s="115">
        <v>10</v>
      </c>
      <c r="AK7" s="252"/>
      <c r="AL7" s="252"/>
      <c r="AM7" s="252"/>
      <c r="AN7" s="252"/>
      <c r="AO7" s="254"/>
      <c r="AP7" s="256"/>
      <c r="AQ7" s="254"/>
      <c r="AR7" s="16" t="s">
        <v>305</v>
      </c>
      <c r="AS7" s="252">
        <f>AD7+AJ7</f>
        <v>18</v>
      </c>
      <c r="AT7" s="254"/>
      <c r="AU7" s="256"/>
      <c r="AV7" s="254"/>
    </row>
    <row r="8" spans="2:48" s="12" customFormat="1" ht="18" customHeight="1">
      <c r="B8" s="259">
        <v>3</v>
      </c>
      <c r="C8" s="261" t="str">
        <f>VLOOKUP(B8,'参加チーム名'!$C$3:$D54,2)</f>
        <v>土浦ラッキーズ</v>
      </c>
      <c r="D8" s="257" t="str">
        <f>IF(D9=""," ",IF(D9&gt;F9,"○",IF(D9&lt;F9,"×","△")))</f>
        <v>○</v>
      </c>
      <c r="E8" s="251"/>
      <c r="F8" s="253"/>
      <c r="G8" s="257" t="str">
        <f>IF(G9=""," ",IF(G9&gt;I9,"○",IF(G9&lt;I9,"×","△")))</f>
        <v>×</v>
      </c>
      <c r="H8" s="251"/>
      <c r="I8" s="253"/>
      <c r="J8" s="270"/>
      <c r="K8" s="263"/>
      <c r="L8" s="271"/>
      <c r="M8" s="251">
        <f>IF(D9&gt;F9,1,0)+IF(G9&gt;I9,1,0)</f>
        <v>1</v>
      </c>
      <c r="N8" s="251" t="s">
        <v>37</v>
      </c>
      <c r="O8" s="251">
        <f>IF(D9+F9&gt;0,IF(D9=F9,1,0),0)+IF(G9+I9&gt;0,IF(G9=I9,1,0),0)</f>
        <v>0</v>
      </c>
      <c r="P8" s="251" t="s">
        <v>37</v>
      </c>
      <c r="Q8" s="253">
        <f>IF(D9&lt;F9,1,0)+IF(G9&lt;I9,1,0)</f>
        <v>1</v>
      </c>
      <c r="R8" s="255">
        <f>M8*2+O8*1</f>
        <v>2</v>
      </c>
      <c r="S8" s="253"/>
      <c r="T8" s="9" t="s">
        <v>38</v>
      </c>
      <c r="U8" s="251">
        <f>D9+G9</f>
        <v>16</v>
      </c>
      <c r="V8" s="253"/>
      <c r="W8" s="255">
        <v>2</v>
      </c>
      <c r="X8" s="253"/>
      <c r="Y8" s="17"/>
      <c r="Z8" s="259">
        <v>6</v>
      </c>
      <c r="AA8" s="261" t="str">
        <f>VLOOKUP(Z8,'参加チーム名'!$C$3:$D54,2)</f>
        <v>杉小ｷｬｲ-ﾝﾌﾞﾗｻﾞ-ｽﾞＡ</v>
      </c>
      <c r="AB8" s="257" t="str">
        <f>IF(AB9=""," ",IF(AB9&gt;AD9,"○",IF(AB9&lt;AD9,"×","△")))</f>
        <v>×</v>
      </c>
      <c r="AC8" s="251"/>
      <c r="AD8" s="253"/>
      <c r="AE8" s="257" t="str">
        <f>IF(AE9=""," ",IF(AE9&gt;AG9,"○",IF(AE9&lt;AG9,"×","△")))</f>
        <v>○</v>
      </c>
      <c r="AF8" s="251"/>
      <c r="AG8" s="253"/>
      <c r="AH8" s="270"/>
      <c r="AI8" s="263"/>
      <c r="AJ8" s="271"/>
      <c r="AK8" s="251">
        <f>IF(AB9&gt;AD9,1,0)+IF(AE9&gt;AG9,1,0)</f>
        <v>1</v>
      </c>
      <c r="AL8" s="251" t="s">
        <v>37</v>
      </c>
      <c r="AM8" s="251">
        <f>IF(AB9+AD9&gt;0,IF(AB9=AD9,1,0),0)+IF(AE9+AG9&gt;0,IF(AE9=AG9,1,0),0)</f>
        <v>0</v>
      </c>
      <c r="AN8" s="251" t="s">
        <v>37</v>
      </c>
      <c r="AO8" s="253">
        <f>IF(AB9&lt;AD9,1,0)+IF(AE9&lt;AG9,1,0)</f>
        <v>1</v>
      </c>
      <c r="AP8" s="255">
        <f>AK8*2+AM8*1</f>
        <v>2</v>
      </c>
      <c r="AQ8" s="253"/>
      <c r="AR8" s="9" t="s">
        <v>38</v>
      </c>
      <c r="AS8" s="251">
        <f>AB9+AE9</f>
        <v>11</v>
      </c>
      <c r="AT8" s="253"/>
      <c r="AU8" s="255">
        <v>3</v>
      </c>
      <c r="AV8" s="253"/>
    </row>
    <row r="9" spans="2:48" s="12" customFormat="1" ht="18" customHeight="1">
      <c r="B9" s="260"/>
      <c r="C9" s="262"/>
      <c r="D9" s="14">
        <f>L5</f>
        <v>11</v>
      </c>
      <c r="E9" s="14" t="s">
        <v>39</v>
      </c>
      <c r="F9" s="15">
        <f>J5</f>
        <v>4</v>
      </c>
      <c r="G9" s="14">
        <f>L7</f>
        <v>5</v>
      </c>
      <c r="H9" s="14" t="s">
        <v>39</v>
      </c>
      <c r="I9" s="15">
        <f>J7</f>
        <v>8</v>
      </c>
      <c r="J9" s="270"/>
      <c r="K9" s="263"/>
      <c r="L9" s="271"/>
      <c r="M9" s="252"/>
      <c r="N9" s="252"/>
      <c r="O9" s="252"/>
      <c r="P9" s="252"/>
      <c r="Q9" s="254"/>
      <c r="R9" s="256"/>
      <c r="S9" s="254"/>
      <c r="T9" s="16" t="s">
        <v>305</v>
      </c>
      <c r="U9" s="252">
        <f>F9+I9</f>
        <v>12</v>
      </c>
      <c r="V9" s="254"/>
      <c r="W9" s="256"/>
      <c r="X9" s="254"/>
      <c r="Y9" s="17"/>
      <c r="Z9" s="260"/>
      <c r="AA9" s="262"/>
      <c r="AB9" s="14">
        <f>AJ5</f>
        <v>1</v>
      </c>
      <c r="AC9" s="14" t="s">
        <v>39</v>
      </c>
      <c r="AD9" s="15">
        <f>AH5</f>
        <v>10</v>
      </c>
      <c r="AE9" s="14">
        <f>AJ7</f>
        <v>10</v>
      </c>
      <c r="AF9" s="14" t="s">
        <v>39</v>
      </c>
      <c r="AG9" s="15">
        <f>AH7</f>
        <v>9</v>
      </c>
      <c r="AH9" s="270"/>
      <c r="AI9" s="263"/>
      <c r="AJ9" s="271"/>
      <c r="AK9" s="252"/>
      <c r="AL9" s="252"/>
      <c r="AM9" s="252"/>
      <c r="AN9" s="252"/>
      <c r="AO9" s="254"/>
      <c r="AP9" s="256"/>
      <c r="AQ9" s="254"/>
      <c r="AR9" s="16" t="s">
        <v>305</v>
      </c>
      <c r="AS9" s="252">
        <f>AD9+AG9</f>
        <v>19</v>
      </c>
      <c r="AT9" s="254"/>
      <c r="AU9" s="256"/>
      <c r="AV9" s="254"/>
    </row>
    <row r="12" spans="2:48" s="12" customFormat="1" ht="18" customHeight="1">
      <c r="B12" s="268" t="s">
        <v>22</v>
      </c>
      <c r="C12" s="269"/>
      <c r="D12" s="267">
        <f>+B13</f>
        <v>7</v>
      </c>
      <c r="E12" s="267"/>
      <c r="F12" s="266"/>
      <c r="G12" s="267">
        <f>+B15</f>
        <v>8</v>
      </c>
      <c r="H12" s="267"/>
      <c r="I12" s="266"/>
      <c r="J12" s="255">
        <f>+B17</f>
        <v>9</v>
      </c>
      <c r="K12" s="251"/>
      <c r="L12" s="258"/>
      <c r="M12" s="10" t="s">
        <v>29</v>
      </c>
      <c r="N12" s="10" t="s">
        <v>30</v>
      </c>
      <c r="O12" s="10" t="s">
        <v>31</v>
      </c>
      <c r="P12" s="10" t="s">
        <v>32</v>
      </c>
      <c r="Q12" s="11" t="s">
        <v>33</v>
      </c>
      <c r="R12" s="265" t="s">
        <v>34</v>
      </c>
      <c r="S12" s="266"/>
      <c r="T12" s="265" t="s">
        <v>35</v>
      </c>
      <c r="U12" s="267"/>
      <c r="V12" s="266"/>
      <c r="W12" s="265" t="s">
        <v>36</v>
      </c>
      <c r="X12" s="266"/>
      <c r="Y12" s="17"/>
      <c r="Z12" s="268" t="s">
        <v>23</v>
      </c>
      <c r="AA12" s="269"/>
      <c r="AB12" s="267">
        <f>+Z13</f>
        <v>10</v>
      </c>
      <c r="AC12" s="267"/>
      <c r="AD12" s="266"/>
      <c r="AE12" s="267">
        <f>+Z15</f>
        <v>11</v>
      </c>
      <c r="AF12" s="267"/>
      <c r="AG12" s="266"/>
      <c r="AH12" s="255">
        <f>+Z17</f>
        <v>12</v>
      </c>
      <c r="AI12" s="251"/>
      <c r="AJ12" s="258"/>
      <c r="AK12" s="10" t="s">
        <v>29</v>
      </c>
      <c r="AL12" s="10" t="s">
        <v>30</v>
      </c>
      <c r="AM12" s="10" t="s">
        <v>31</v>
      </c>
      <c r="AN12" s="10" t="s">
        <v>32</v>
      </c>
      <c r="AO12" s="11" t="s">
        <v>33</v>
      </c>
      <c r="AP12" s="265" t="s">
        <v>34</v>
      </c>
      <c r="AQ12" s="266"/>
      <c r="AR12" s="265" t="s">
        <v>35</v>
      </c>
      <c r="AS12" s="267"/>
      <c r="AT12" s="266"/>
      <c r="AU12" s="265" t="s">
        <v>36</v>
      </c>
      <c r="AV12" s="266"/>
    </row>
    <row r="13" spans="2:48" s="12" customFormat="1" ht="18" customHeight="1">
      <c r="B13" s="259">
        <v>7</v>
      </c>
      <c r="C13" s="261" t="str">
        <f>VLOOKUP(B13,'参加チーム名'!$C$3:$D63,2)</f>
        <v>Ｐｃｈａｎ　ＪＥＴ</v>
      </c>
      <c r="D13" s="263"/>
      <c r="E13" s="263"/>
      <c r="F13" s="264"/>
      <c r="G13" s="257" t="str">
        <f>IF(G14=""," ",IF(G14&gt;I14,"○",IF(G14&lt;I14,"×","△")))</f>
        <v>×</v>
      </c>
      <c r="H13" s="251"/>
      <c r="I13" s="253"/>
      <c r="J13" s="257" t="str">
        <f>IF(J14=""," ",IF(J14&gt;L14,"○",IF(J14&lt;L14,"×","△")))</f>
        <v>△</v>
      </c>
      <c r="K13" s="251"/>
      <c r="L13" s="258"/>
      <c r="M13" s="251">
        <f>IF(G14&gt;I14,1,0)+IF(J14&gt;L14,1,0)</f>
        <v>0</v>
      </c>
      <c r="N13" s="251" t="s">
        <v>37</v>
      </c>
      <c r="O13" s="251">
        <f>IF(G14+I14&gt;0,IF(G14=I14,1,0),0)+IF(J14+L14&gt;0,IF(J14=L14,1,0),0)</f>
        <v>1</v>
      </c>
      <c r="P13" s="251" t="s">
        <v>37</v>
      </c>
      <c r="Q13" s="253">
        <f>IF(G14&lt;I14,1,0)+IF(J14&lt;L14,1,0)</f>
        <v>1</v>
      </c>
      <c r="R13" s="255">
        <f>M13*2+O13*1</f>
        <v>1</v>
      </c>
      <c r="S13" s="253"/>
      <c r="T13" s="9" t="s">
        <v>38</v>
      </c>
      <c r="U13" s="251">
        <f>G14+J14</f>
        <v>14</v>
      </c>
      <c r="V13" s="253"/>
      <c r="W13" s="255">
        <v>2</v>
      </c>
      <c r="X13" s="253"/>
      <c r="Y13" s="17"/>
      <c r="Z13" s="259">
        <v>10</v>
      </c>
      <c r="AA13" s="261" t="str">
        <f>VLOOKUP(Z13,'参加チーム名'!$C$3:$D63,2)</f>
        <v>東仙ＬＳファイターズ</v>
      </c>
      <c r="AB13" s="263"/>
      <c r="AC13" s="263"/>
      <c r="AD13" s="264"/>
      <c r="AE13" s="257" t="str">
        <f>IF(AE14=""," ",IF(AE14&gt;AG14,"○",IF(AE14&lt;AG14,"×","△")))</f>
        <v>○</v>
      </c>
      <c r="AF13" s="251"/>
      <c r="AG13" s="253"/>
      <c r="AH13" s="257" t="str">
        <f>IF(AH14=""," ",IF(AH14&gt;AJ14,"○",IF(AH14&lt;AJ14,"×","△")))</f>
        <v>×</v>
      </c>
      <c r="AI13" s="251"/>
      <c r="AJ13" s="258"/>
      <c r="AK13" s="251">
        <f>IF(AE14&gt;AG14,1,0)+IF(AH14&gt;AJ14,1,0)</f>
        <v>1</v>
      </c>
      <c r="AL13" s="251" t="s">
        <v>37</v>
      </c>
      <c r="AM13" s="251">
        <f>IF(AE14+AG14&gt;0,IF(AE14=AG14,1,0),0)+IF(AH14+AJ14&gt;0,IF(AH14=AJ14,1,0),0)</f>
        <v>0</v>
      </c>
      <c r="AN13" s="251" t="s">
        <v>37</v>
      </c>
      <c r="AO13" s="253">
        <f>IF(AE14&lt;AG14,1,0)+IF(AH14&lt;AJ14,1,0)</f>
        <v>1</v>
      </c>
      <c r="AP13" s="255">
        <f>AK13*2+AM13*1</f>
        <v>2</v>
      </c>
      <c r="AQ13" s="253"/>
      <c r="AR13" s="9" t="s">
        <v>38</v>
      </c>
      <c r="AS13" s="251">
        <f>AE14+AH14</f>
        <v>10</v>
      </c>
      <c r="AT13" s="253"/>
      <c r="AU13" s="255">
        <v>2</v>
      </c>
      <c r="AV13" s="253"/>
    </row>
    <row r="14" spans="2:48" s="12" customFormat="1" ht="18" customHeight="1">
      <c r="B14" s="260"/>
      <c r="C14" s="262"/>
      <c r="D14" s="263"/>
      <c r="E14" s="263"/>
      <c r="F14" s="264"/>
      <c r="G14" s="14">
        <v>6</v>
      </c>
      <c r="H14" s="14" t="s">
        <v>39</v>
      </c>
      <c r="I14" s="15">
        <v>10</v>
      </c>
      <c r="J14" s="13">
        <v>8</v>
      </c>
      <c r="K14" s="14" t="s">
        <v>39</v>
      </c>
      <c r="L14" s="115">
        <v>8</v>
      </c>
      <c r="M14" s="252"/>
      <c r="N14" s="252"/>
      <c r="O14" s="252"/>
      <c r="P14" s="252"/>
      <c r="Q14" s="254"/>
      <c r="R14" s="256"/>
      <c r="S14" s="254"/>
      <c r="T14" s="16" t="s">
        <v>305</v>
      </c>
      <c r="U14" s="252">
        <f>I14+L14</f>
        <v>18</v>
      </c>
      <c r="V14" s="254"/>
      <c r="W14" s="256"/>
      <c r="X14" s="254"/>
      <c r="Y14" s="17"/>
      <c r="Z14" s="260"/>
      <c r="AA14" s="262"/>
      <c r="AB14" s="263"/>
      <c r="AC14" s="263"/>
      <c r="AD14" s="264"/>
      <c r="AE14" s="14">
        <v>6</v>
      </c>
      <c r="AF14" s="14" t="s">
        <v>39</v>
      </c>
      <c r="AG14" s="15">
        <v>4</v>
      </c>
      <c r="AH14" s="13">
        <v>4</v>
      </c>
      <c r="AI14" s="14" t="s">
        <v>39</v>
      </c>
      <c r="AJ14" s="115">
        <v>9</v>
      </c>
      <c r="AK14" s="252"/>
      <c r="AL14" s="252"/>
      <c r="AM14" s="252"/>
      <c r="AN14" s="252"/>
      <c r="AO14" s="254"/>
      <c r="AP14" s="256"/>
      <c r="AQ14" s="254"/>
      <c r="AR14" s="16" t="s">
        <v>305</v>
      </c>
      <c r="AS14" s="252">
        <f>AG14+AJ14</f>
        <v>13</v>
      </c>
      <c r="AT14" s="254"/>
      <c r="AU14" s="256"/>
      <c r="AV14" s="254"/>
    </row>
    <row r="15" spans="2:48" s="12" customFormat="1" ht="18" customHeight="1">
      <c r="B15" s="259">
        <v>8</v>
      </c>
      <c r="C15" s="261" t="str">
        <f>VLOOKUP(B15,'参加チーム名'!$C$3:$D65,2)</f>
        <v>南向台ブル－ウェイブ</v>
      </c>
      <c r="D15" s="257" t="str">
        <f>IF(D16=""," ",IF(D16&gt;F16,"○",IF(D16&lt;F16,"×","△")))</f>
        <v>○</v>
      </c>
      <c r="E15" s="251"/>
      <c r="F15" s="253"/>
      <c r="G15" s="263"/>
      <c r="H15" s="263"/>
      <c r="I15" s="264"/>
      <c r="J15" s="257" t="str">
        <f>IF(J16=""," ",IF(J16&gt;L16,"○",IF(J16&lt;L16,"×","△")))</f>
        <v>○</v>
      </c>
      <c r="K15" s="251"/>
      <c r="L15" s="258"/>
      <c r="M15" s="251">
        <f>IF(D16&gt;F16,1,0)+IF(J16&gt;L16,1,0)</f>
        <v>2</v>
      </c>
      <c r="N15" s="251" t="s">
        <v>37</v>
      </c>
      <c r="O15" s="251">
        <f>IF(D16+F16&gt;0,IF(D16=F16,1,0),0)+IF(J16+L16&gt;0,IF(J16=L16,1,0),0)</f>
        <v>0</v>
      </c>
      <c r="P15" s="251" t="s">
        <v>37</v>
      </c>
      <c r="Q15" s="253">
        <f>IF(D16&lt;F16,1,0)+IF(J16&lt;L16,1,0)</f>
        <v>0</v>
      </c>
      <c r="R15" s="255">
        <f>M15*2+O15*1</f>
        <v>4</v>
      </c>
      <c r="S15" s="253"/>
      <c r="T15" s="9" t="s">
        <v>38</v>
      </c>
      <c r="U15" s="251">
        <f>D16+J16</f>
        <v>21</v>
      </c>
      <c r="V15" s="253"/>
      <c r="W15" s="255">
        <v>1</v>
      </c>
      <c r="X15" s="253"/>
      <c r="Y15" s="17"/>
      <c r="Z15" s="259">
        <v>11</v>
      </c>
      <c r="AA15" s="261" t="str">
        <f>VLOOKUP(Z15,'参加チーム名'!$C$3:$D65,2)</f>
        <v>大久保ビッグファイタ－ズ</v>
      </c>
      <c r="AB15" s="257" t="str">
        <f>IF(AB16=""," ",IF(AB16&gt;AD16,"○",IF(AB16&lt;AD16,"×","△")))</f>
        <v>×</v>
      </c>
      <c r="AC15" s="251"/>
      <c r="AD15" s="253"/>
      <c r="AE15" s="263"/>
      <c r="AF15" s="263"/>
      <c r="AG15" s="264"/>
      <c r="AH15" s="257" t="str">
        <f>IF(AH16=""," ",IF(AH16&gt;AJ16,"○",IF(AH16&lt;AJ16,"×","△")))</f>
        <v>×</v>
      </c>
      <c r="AI15" s="251"/>
      <c r="AJ15" s="258"/>
      <c r="AK15" s="251">
        <f>IF(AB16&gt;AD16,1,0)+IF(AH16&gt;AJ16,1,0)</f>
        <v>0</v>
      </c>
      <c r="AL15" s="251" t="s">
        <v>37</v>
      </c>
      <c r="AM15" s="251">
        <f>IF(AB16+AD16&gt;0,IF(AB16=AD16,1,0),0)+IF(AH16+AJ16&gt;0,IF(AH16=AJ16,1,0),0)</f>
        <v>0</v>
      </c>
      <c r="AN15" s="251" t="s">
        <v>37</v>
      </c>
      <c r="AO15" s="253">
        <f>IF(AB16&lt;AD16,1,0)+IF(AH16&lt;AJ16,1,0)</f>
        <v>2</v>
      </c>
      <c r="AP15" s="255">
        <f>AK15*2+AM15*1</f>
        <v>0</v>
      </c>
      <c r="AQ15" s="253"/>
      <c r="AR15" s="9" t="s">
        <v>38</v>
      </c>
      <c r="AS15" s="251">
        <f>AB16+AH16</f>
        <v>7</v>
      </c>
      <c r="AT15" s="253"/>
      <c r="AU15" s="255">
        <v>3</v>
      </c>
      <c r="AV15" s="253"/>
    </row>
    <row r="16" spans="2:48" s="12" customFormat="1" ht="18" customHeight="1">
      <c r="B16" s="260"/>
      <c r="C16" s="262"/>
      <c r="D16" s="14">
        <f>I14</f>
        <v>10</v>
      </c>
      <c r="E16" s="14" t="s">
        <v>39</v>
      </c>
      <c r="F16" s="15">
        <f>G14</f>
        <v>6</v>
      </c>
      <c r="G16" s="263"/>
      <c r="H16" s="263"/>
      <c r="I16" s="264"/>
      <c r="J16" s="13">
        <v>11</v>
      </c>
      <c r="K16" s="14" t="s">
        <v>39</v>
      </c>
      <c r="L16" s="115">
        <v>1</v>
      </c>
      <c r="M16" s="252"/>
      <c r="N16" s="252"/>
      <c r="O16" s="252"/>
      <c r="P16" s="252"/>
      <c r="Q16" s="254"/>
      <c r="R16" s="256"/>
      <c r="S16" s="254"/>
      <c r="T16" s="16" t="s">
        <v>305</v>
      </c>
      <c r="U16" s="252">
        <f>F16+L16</f>
        <v>7</v>
      </c>
      <c r="V16" s="254"/>
      <c r="W16" s="256"/>
      <c r="X16" s="254"/>
      <c r="Y16" s="17"/>
      <c r="Z16" s="260"/>
      <c r="AA16" s="262"/>
      <c r="AB16" s="14">
        <f>AG14</f>
        <v>4</v>
      </c>
      <c r="AC16" s="14" t="s">
        <v>39</v>
      </c>
      <c r="AD16" s="15">
        <f>AE14</f>
        <v>6</v>
      </c>
      <c r="AE16" s="263"/>
      <c r="AF16" s="263"/>
      <c r="AG16" s="264"/>
      <c r="AH16" s="13">
        <v>3</v>
      </c>
      <c r="AI16" s="14" t="s">
        <v>39</v>
      </c>
      <c r="AJ16" s="115">
        <v>10</v>
      </c>
      <c r="AK16" s="252"/>
      <c r="AL16" s="252"/>
      <c r="AM16" s="252"/>
      <c r="AN16" s="252"/>
      <c r="AO16" s="254"/>
      <c r="AP16" s="256"/>
      <c r="AQ16" s="254"/>
      <c r="AR16" s="16" t="s">
        <v>305</v>
      </c>
      <c r="AS16" s="252">
        <f>AD16+AJ16</f>
        <v>16</v>
      </c>
      <c r="AT16" s="254"/>
      <c r="AU16" s="256"/>
      <c r="AV16" s="254"/>
    </row>
    <row r="17" spans="2:48" s="12" customFormat="1" ht="18" customHeight="1">
      <c r="B17" s="259">
        <v>9</v>
      </c>
      <c r="C17" s="261" t="str">
        <f>VLOOKUP(B17,'参加チーム名'!$C$3:$D65,2)</f>
        <v>ＢＲＡＶＥ☆ＵＮＩＯＮ　Ⅱ</v>
      </c>
      <c r="D17" s="257" t="str">
        <f>IF(D18=""," ",IF(D18&gt;F18,"○",IF(D18&lt;F18,"×","△")))</f>
        <v>△</v>
      </c>
      <c r="E17" s="251"/>
      <c r="F17" s="253"/>
      <c r="G17" s="257" t="str">
        <f>IF(G18=""," ",IF(G18&gt;I18,"○",IF(G18&lt;I18,"×","△")))</f>
        <v>×</v>
      </c>
      <c r="H17" s="251"/>
      <c r="I17" s="253"/>
      <c r="J17" s="270"/>
      <c r="K17" s="263"/>
      <c r="L17" s="271"/>
      <c r="M17" s="251">
        <f>IF(D18&gt;F18,1,0)+IF(G18&gt;I18,1,0)</f>
        <v>0</v>
      </c>
      <c r="N17" s="251" t="s">
        <v>37</v>
      </c>
      <c r="O17" s="251">
        <f>IF(D18+F18&gt;0,IF(D18=F18,1,0),0)+IF(G18+I18&gt;0,IF(G18=I18,1,0),0)</f>
        <v>1</v>
      </c>
      <c r="P17" s="251" t="s">
        <v>37</v>
      </c>
      <c r="Q17" s="253">
        <f>IF(D18&lt;F18,1,0)+IF(G18&lt;I18,1,0)</f>
        <v>1</v>
      </c>
      <c r="R17" s="255">
        <f>M17*2+O17*1</f>
        <v>1</v>
      </c>
      <c r="S17" s="253"/>
      <c r="T17" s="9" t="s">
        <v>38</v>
      </c>
      <c r="U17" s="251">
        <f>D18+G18</f>
        <v>9</v>
      </c>
      <c r="V17" s="253"/>
      <c r="W17" s="255">
        <v>3</v>
      </c>
      <c r="X17" s="253"/>
      <c r="Y17" s="17"/>
      <c r="Z17" s="259">
        <v>12</v>
      </c>
      <c r="AA17" s="261" t="str">
        <f>VLOOKUP(Z17,'参加チーム名'!$C$3:$D65,2)</f>
        <v>天真キッズ</v>
      </c>
      <c r="AB17" s="257" t="str">
        <f>IF(AB18=""," ",IF(AB18&gt;AD18,"○",IF(AB18&lt;AD18,"×","△")))</f>
        <v>○</v>
      </c>
      <c r="AC17" s="251"/>
      <c r="AD17" s="253"/>
      <c r="AE17" s="257" t="str">
        <f>IF(AE18=""," ",IF(AE18&gt;AG18,"○",IF(AE18&lt;AG18,"×","△")))</f>
        <v>○</v>
      </c>
      <c r="AF17" s="251"/>
      <c r="AG17" s="253"/>
      <c r="AH17" s="270"/>
      <c r="AI17" s="263"/>
      <c r="AJ17" s="271"/>
      <c r="AK17" s="251">
        <f>IF(AB18&gt;AD18,1,0)+IF(AE18&gt;AG18,1,0)</f>
        <v>2</v>
      </c>
      <c r="AL17" s="251" t="s">
        <v>37</v>
      </c>
      <c r="AM17" s="251">
        <f>IF(AB18+AD18&gt;0,IF(AB18=AD18,1,0),0)+IF(AE18+AG18&gt;0,IF(AE18=AG18,1,0),0)</f>
        <v>0</v>
      </c>
      <c r="AN17" s="251" t="s">
        <v>37</v>
      </c>
      <c r="AO17" s="253">
        <f>IF(AB18&lt;AD18,1,0)+IF(AE18&lt;AG18,1,0)</f>
        <v>0</v>
      </c>
      <c r="AP17" s="255">
        <f>AK17*2+AM17*1</f>
        <v>4</v>
      </c>
      <c r="AQ17" s="253"/>
      <c r="AR17" s="9" t="s">
        <v>38</v>
      </c>
      <c r="AS17" s="251">
        <f>AB18+AE18</f>
        <v>19</v>
      </c>
      <c r="AT17" s="253"/>
      <c r="AU17" s="255">
        <v>1</v>
      </c>
      <c r="AV17" s="253"/>
    </row>
    <row r="18" spans="2:48" s="12" customFormat="1" ht="18" customHeight="1">
      <c r="B18" s="260"/>
      <c r="C18" s="262"/>
      <c r="D18" s="14">
        <f>L14</f>
        <v>8</v>
      </c>
      <c r="E18" s="14" t="s">
        <v>39</v>
      </c>
      <c r="F18" s="15">
        <f>J14</f>
        <v>8</v>
      </c>
      <c r="G18" s="14">
        <f>L16</f>
        <v>1</v>
      </c>
      <c r="H18" s="14" t="s">
        <v>39</v>
      </c>
      <c r="I18" s="15">
        <f>J16</f>
        <v>11</v>
      </c>
      <c r="J18" s="270"/>
      <c r="K18" s="263"/>
      <c r="L18" s="271"/>
      <c r="M18" s="252"/>
      <c r="N18" s="252"/>
      <c r="O18" s="252"/>
      <c r="P18" s="252"/>
      <c r="Q18" s="254"/>
      <c r="R18" s="256"/>
      <c r="S18" s="254"/>
      <c r="T18" s="16" t="s">
        <v>305</v>
      </c>
      <c r="U18" s="252">
        <f>F18+I18</f>
        <v>19</v>
      </c>
      <c r="V18" s="254"/>
      <c r="W18" s="256"/>
      <c r="X18" s="254"/>
      <c r="Y18" s="17"/>
      <c r="Z18" s="260"/>
      <c r="AA18" s="262"/>
      <c r="AB18" s="14">
        <f>AJ14</f>
        <v>9</v>
      </c>
      <c r="AC18" s="14" t="s">
        <v>39</v>
      </c>
      <c r="AD18" s="15">
        <f>AH14</f>
        <v>4</v>
      </c>
      <c r="AE18" s="14">
        <f>AJ16</f>
        <v>10</v>
      </c>
      <c r="AF18" s="14" t="s">
        <v>39</v>
      </c>
      <c r="AG18" s="15">
        <f>AH16</f>
        <v>3</v>
      </c>
      <c r="AH18" s="270"/>
      <c r="AI18" s="263"/>
      <c r="AJ18" s="271"/>
      <c r="AK18" s="252"/>
      <c r="AL18" s="252"/>
      <c r="AM18" s="252"/>
      <c r="AN18" s="252"/>
      <c r="AO18" s="254"/>
      <c r="AP18" s="256"/>
      <c r="AQ18" s="254"/>
      <c r="AR18" s="16" t="s">
        <v>305</v>
      </c>
      <c r="AS18" s="252">
        <f>AD18+AG18</f>
        <v>7</v>
      </c>
      <c r="AT18" s="254"/>
      <c r="AU18" s="256"/>
      <c r="AV18" s="254"/>
    </row>
    <row r="21" spans="2:48" s="12" customFormat="1" ht="18" customHeight="1">
      <c r="B21" s="268" t="s">
        <v>24</v>
      </c>
      <c r="C21" s="269"/>
      <c r="D21" s="267">
        <f>+B22</f>
        <v>13</v>
      </c>
      <c r="E21" s="267"/>
      <c r="F21" s="266"/>
      <c r="G21" s="267">
        <f>+B24</f>
        <v>14</v>
      </c>
      <c r="H21" s="267"/>
      <c r="I21" s="266"/>
      <c r="J21" s="255">
        <f>+B26</f>
        <v>15</v>
      </c>
      <c r="K21" s="251"/>
      <c r="L21" s="258"/>
      <c r="M21" s="10" t="s">
        <v>29</v>
      </c>
      <c r="N21" s="10" t="s">
        <v>30</v>
      </c>
      <c r="O21" s="10" t="s">
        <v>31</v>
      </c>
      <c r="P21" s="10" t="s">
        <v>32</v>
      </c>
      <c r="Q21" s="11" t="s">
        <v>33</v>
      </c>
      <c r="R21" s="265" t="s">
        <v>34</v>
      </c>
      <c r="S21" s="266"/>
      <c r="T21" s="265" t="s">
        <v>35</v>
      </c>
      <c r="U21" s="267"/>
      <c r="V21" s="266"/>
      <c r="W21" s="265" t="s">
        <v>36</v>
      </c>
      <c r="X21" s="266"/>
      <c r="Y21" s="17"/>
      <c r="Z21" s="268" t="s">
        <v>25</v>
      </c>
      <c r="AA21" s="269"/>
      <c r="AB21" s="267">
        <f>+Z22</f>
        <v>16</v>
      </c>
      <c r="AC21" s="267"/>
      <c r="AD21" s="266"/>
      <c r="AE21" s="267">
        <f>+Z24</f>
        <v>17</v>
      </c>
      <c r="AF21" s="267"/>
      <c r="AG21" s="266"/>
      <c r="AH21" s="255">
        <f>+Z26</f>
        <v>18</v>
      </c>
      <c r="AI21" s="251"/>
      <c r="AJ21" s="258"/>
      <c r="AK21" s="10" t="s">
        <v>29</v>
      </c>
      <c r="AL21" s="10" t="s">
        <v>30</v>
      </c>
      <c r="AM21" s="10" t="s">
        <v>31</v>
      </c>
      <c r="AN21" s="10" t="s">
        <v>32</v>
      </c>
      <c r="AO21" s="11" t="s">
        <v>33</v>
      </c>
      <c r="AP21" s="265" t="s">
        <v>34</v>
      </c>
      <c r="AQ21" s="266"/>
      <c r="AR21" s="265" t="s">
        <v>35</v>
      </c>
      <c r="AS21" s="267"/>
      <c r="AT21" s="266"/>
      <c r="AU21" s="265" t="s">
        <v>36</v>
      </c>
      <c r="AV21" s="266"/>
    </row>
    <row r="22" spans="2:48" s="12" customFormat="1" ht="18" customHeight="1">
      <c r="B22" s="259">
        <v>13</v>
      </c>
      <c r="C22" s="261" t="str">
        <f>VLOOKUP(B22,'参加チーム名'!$C$3:$D72,2)</f>
        <v>原小ファイタ－ズＪｒ</v>
      </c>
      <c r="D22" s="263"/>
      <c r="E22" s="263"/>
      <c r="F22" s="264"/>
      <c r="G22" s="257" t="str">
        <f>IF(G23=""," ",IF(G23&gt;I23,"○",IF(G23&lt;I23,"×","△")))</f>
        <v>×</v>
      </c>
      <c r="H22" s="251"/>
      <c r="I22" s="253"/>
      <c r="J22" s="257" t="str">
        <f>IF(J23=""," ",IF(J23&gt;L23,"○",IF(J23&lt;L23,"×","△")))</f>
        <v>×</v>
      </c>
      <c r="K22" s="251"/>
      <c r="L22" s="258"/>
      <c r="M22" s="251">
        <f>IF(G23&gt;I23,1,0)+IF(J23&gt;L23,1,0)</f>
        <v>0</v>
      </c>
      <c r="N22" s="251" t="s">
        <v>37</v>
      </c>
      <c r="O22" s="251">
        <f>IF(G23+I23&gt;0,IF(G23=I23,1,0),0)+IF(J23+L23&gt;0,IF(J23=L23,1,0),0)</f>
        <v>0</v>
      </c>
      <c r="P22" s="251" t="s">
        <v>37</v>
      </c>
      <c r="Q22" s="253">
        <f>IF(G23&lt;I23,1,0)+IF(J23&lt;L23,1,0)</f>
        <v>2</v>
      </c>
      <c r="R22" s="255">
        <f>M22*2+O22*1</f>
        <v>0</v>
      </c>
      <c r="S22" s="253"/>
      <c r="T22" s="9" t="s">
        <v>38</v>
      </c>
      <c r="U22" s="251">
        <f>G23+J23</f>
        <v>1</v>
      </c>
      <c r="V22" s="253"/>
      <c r="W22" s="255">
        <v>3</v>
      </c>
      <c r="X22" s="253"/>
      <c r="Y22" s="17"/>
      <c r="Z22" s="259">
        <v>16</v>
      </c>
      <c r="AA22" s="261" t="str">
        <f>VLOOKUP(Z22,'参加チーム名'!$C$3:$D72,2)</f>
        <v>原小ファイタ－ズ</v>
      </c>
      <c r="AB22" s="263"/>
      <c r="AC22" s="263"/>
      <c r="AD22" s="264"/>
      <c r="AE22" s="257" t="str">
        <f>IF(AE23=""," ",IF(AE23&gt;AG23,"○",IF(AE23&lt;AG23,"×","△")))</f>
        <v>○</v>
      </c>
      <c r="AF22" s="251"/>
      <c r="AG22" s="253"/>
      <c r="AH22" s="257" t="str">
        <f>IF(AH23=""," ",IF(AH23&gt;AJ23,"○",IF(AH23&lt;AJ23,"×","△")))</f>
        <v>○</v>
      </c>
      <c r="AI22" s="251"/>
      <c r="AJ22" s="258"/>
      <c r="AK22" s="251">
        <f>IF(AE23&gt;AG23,1,0)+IF(AH23&gt;AJ23,1,0)</f>
        <v>2</v>
      </c>
      <c r="AL22" s="251" t="s">
        <v>37</v>
      </c>
      <c r="AM22" s="251">
        <f>IF(AE23+AG23&gt;0,IF(AE23=AG23,1,0),0)+IF(AH23+AJ23&gt;0,IF(AH23=AJ23,1,0),0)</f>
        <v>0</v>
      </c>
      <c r="AN22" s="251" t="s">
        <v>37</v>
      </c>
      <c r="AO22" s="253">
        <f>IF(AE23&lt;AG23,1,0)+IF(AH23&lt;AJ23,1,0)</f>
        <v>0</v>
      </c>
      <c r="AP22" s="255">
        <f>AK22*2+AM22*1</f>
        <v>4</v>
      </c>
      <c r="AQ22" s="253"/>
      <c r="AR22" s="9" t="s">
        <v>38</v>
      </c>
      <c r="AS22" s="251">
        <f>AE23+AH23</f>
        <v>22</v>
      </c>
      <c r="AT22" s="253"/>
      <c r="AU22" s="255">
        <v>1</v>
      </c>
      <c r="AV22" s="253"/>
    </row>
    <row r="23" spans="2:48" s="12" customFormat="1" ht="18" customHeight="1">
      <c r="B23" s="260"/>
      <c r="C23" s="262"/>
      <c r="D23" s="263"/>
      <c r="E23" s="263"/>
      <c r="F23" s="264"/>
      <c r="G23" s="14">
        <v>1</v>
      </c>
      <c r="H23" s="14" t="s">
        <v>39</v>
      </c>
      <c r="I23" s="15">
        <v>11</v>
      </c>
      <c r="J23" s="13">
        <v>0</v>
      </c>
      <c r="K23" s="14" t="s">
        <v>39</v>
      </c>
      <c r="L23" s="115">
        <v>12</v>
      </c>
      <c r="M23" s="252"/>
      <c r="N23" s="252"/>
      <c r="O23" s="252"/>
      <c r="P23" s="252"/>
      <c r="Q23" s="254"/>
      <c r="R23" s="256"/>
      <c r="S23" s="254"/>
      <c r="T23" s="16" t="s">
        <v>305</v>
      </c>
      <c r="U23" s="252">
        <f>I23+L23</f>
        <v>23</v>
      </c>
      <c r="V23" s="254"/>
      <c r="W23" s="256"/>
      <c r="X23" s="254"/>
      <c r="Y23" s="17"/>
      <c r="Z23" s="260"/>
      <c r="AA23" s="262"/>
      <c r="AB23" s="263"/>
      <c r="AC23" s="263"/>
      <c r="AD23" s="264"/>
      <c r="AE23" s="14">
        <v>11</v>
      </c>
      <c r="AF23" s="14" t="s">
        <v>39</v>
      </c>
      <c r="AG23" s="15">
        <v>2</v>
      </c>
      <c r="AH23" s="13">
        <v>11</v>
      </c>
      <c r="AI23" s="14" t="s">
        <v>39</v>
      </c>
      <c r="AJ23" s="115">
        <v>2</v>
      </c>
      <c r="AK23" s="252"/>
      <c r="AL23" s="252"/>
      <c r="AM23" s="252"/>
      <c r="AN23" s="252"/>
      <c r="AO23" s="254"/>
      <c r="AP23" s="256"/>
      <c r="AQ23" s="254"/>
      <c r="AR23" s="16" t="s">
        <v>305</v>
      </c>
      <c r="AS23" s="252">
        <f>AG23+AJ23</f>
        <v>4</v>
      </c>
      <c r="AT23" s="254"/>
      <c r="AU23" s="256"/>
      <c r="AV23" s="254"/>
    </row>
    <row r="24" spans="2:48" s="12" customFormat="1" ht="18" customHeight="1">
      <c r="B24" s="259">
        <v>14</v>
      </c>
      <c r="C24" s="261" t="str">
        <f>VLOOKUP(B24,'参加チーム名'!$C$3:$D74,2)</f>
        <v>ＷＡＮＯドリ－ムズ</v>
      </c>
      <c r="D24" s="257" t="str">
        <f>IF(D25=""," ",IF(D25&gt;F25,"○",IF(D25&lt;F25,"×","△")))</f>
        <v>○</v>
      </c>
      <c r="E24" s="251"/>
      <c r="F24" s="253"/>
      <c r="G24" s="263"/>
      <c r="H24" s="263"/>
      <c r="I24" s="264"/>
      <c r="J24" s="257" t="str">
        <f>IF(J25=""," ",IF(J25&gt;L25,"○",IF(J25&lt;L25,"×","△")))</f>
        <v>×</v>
      </c>
      <c r="K24" s="251"/>
      <c r="L24" s="258"/>
      <c r="M24" s="251">
        <f>IF(D25&gt;F25,1,0)+IF(J25&gt;L25,1,0)</f>
        <v>1</v>
      </c>
      <c r="N24" s="251" t="s">
        <v>37</v>
      </c>
      <c r="O24" s="251">
        <f>IF(D25+F25&gt;0,IF(D25=F25,1,0),0)+IF(J25+L25&gt;0,IF(J25=L25,1,0),0)</f>
        <v>0</v>
      </c>
      <c r="P24" s="251" t="s">
        <v>37</v>
      </c>
      <c r="Q24" s="253">
        <f>IF(D25&lt;F25,1,0)+IF(J25&lt;L25,1,0)</f>
        <v>1</v>
      </c>
      <c r="R24" s="255">
        <f>M24*2+O24*1</f>
        <v>2</v>
      </c>
      <c r="S24" s="253"/>
      <c r="T24" s="9" t="s">
        <v>38</v>
      </c>
      <c r="U24" s="251">
        <f>D25+J25</f>
        <v>19</v>
      </c>
      <c r="V24" s="253"/>
      <c r="W24" s="255">
        <v>2</v>
      </c>
      <c r="X24" s="253"/>
      <c r="Y24" s="17"/>
      <c r="Z24" s="259">
        <v>17</v>
      </c>
      <c r="AA24" s="261" t="str">
        <f>VLOOKUP(Z24,'参加チーム名'!$C$3:$D74,2)</f>
        <v>ブル－スタ－キングＪｒ</v>
      </c>
      <c r="AB24" s="257" t="str">
        <f>IF(AB25=""," ",IF(AB25&gt;AD25,"○",IF(AB25&lt;AD25,"×","△")))</f>
        <v>×</v>
      </c>
      <c r="AC24" s="251"/>
      <c r="AD24" s="253"/>
      <c r="AE24" s="263"/>
      <c r="AF24" s="263"/>
      <c r="AG24" s="264"/>
      <c r="AH24" s="257" t="str">
        <f>IF(AH25=""," ",IF(AH25&gt;AJ25,"○",IF(AH25&lt;AJ25,"×","△")))</f>
        <v>×</v>
      </c>
      <c r="AI24" s="251"/>
      <c r="AJ24" s="258"/>
      <c r="AK24" s="251">
        <f>IF(AB25&gt;AD25,1,0)+IF(AH25&gt;AJ25,1,0)</f>
        <v>0</v>
      </c>
      <c r="AL24" s="251" t="s">
        <v>37</v>
      </c>
      <c r="AM24" s="251">
        <f>IF(AB25+AD25&gt;0,IF(AB25=AD25,1,0),0)+IF(AH25+AJ25&gt;0,IF(AH25=AJ25,1,0),0)</f>
        <v>0</v>
      </c>
      <c r="AN24" s="251" t="s">
        <v>37</v>
      </c>
      <c r="AO24" s="253">
        <f>IF(AB25&lt;AD25,1,0)+IF(AH25&lt;AJ25,1,0)</f>
        <v>2</v>
      </c>
      <c r="AP24" s="255">
        <f>AK24*2+AM24*1</f>
        <v>0</v>
      </c>
      <c r="AQ24" s="253"/>
      <c r="AR24" s="9" t="s">
        <v>38</v>
      </c>
      <c r="AS24" s="251">
        <f>AB25+AH25</f>
        <v>6</v>
      </c>
      <c r="AT24" s="253"/>
      <c r="AU24" s="255">
        <v>3</v>
      </c>
      <c r="AV24" s="253"/>
    </row>
    <row r="25" spans="2:48" s="12" customFormat="1" ht="18" customHeight="1">
      <c r="B25" s="260"/>
      <c r="C25" s="262"/>
      <c r="D25" s="14">
        <f>I23</f>
        <v>11</v>
      </c>
      <c r="E25" s="14" t="s">
        <v>39</v>
      </c>
      <c r="F25" s="15">
        <f>G23</f>
        <v>1</v>
      </c>
      <c r="G25" s="263"/>
      <c r="H25" s="263"/>
      <c r="I25" s="264"/>
      <c r="J25" s="13">
        <v>8</v>
      </c>
      <c r="K25" s="14" t="s">
        <v>39</v>
      </c>
      <c r="L25" s="115">
        <v>10</v>
      </c>
      <c r="M25" s="252"/>
      <c r="N25" s="252"/>
      <c r="O25" s="252"/>
      <c r="P25" s="252"/>
      <c r="Q25" s="254"/>
      <c r="R25" s="256"/>
      <c r="S25" s="254"/>
      <c r="T25" s="16" t="s">
        <v>305</v>
      </c>
      <c r="U25" s="252">
        <f>F25+L25</f>
        <v>11</v>
      </c>
      <c r="V25" s="254"/>
      <c r="W25" s="256"/>
      <c r="X25" s="254"/>
      <c r="Y25" s="17"/>
      <c r="Z25" s="260"/>
      <c r="AA25" s="262"/>
      <c r="AB25" s="14">
        <f>AG23</f>
        <v>2</v>
      </c>
      <c r="AC25" s="14" t="s">
        <v>39</v>
      </c>
      <c r="AD25" s="15">
        <f>AE23</f>
        <v>11</v>
      </c>
      <c r="AE25" s="263"/>
      <c r="AF25" s="263"/>
      <c r="AG25" s="264"/>
      <c r="AH25" s="13">
        <v>4</v>
      </c>
      <c r="AI25" s="14" t="s">
        <v>39</v>
      </c>
      <c r="AJ25" s="115">
        <v>8</v>
      </c>
      <c r="AK25" s="252"/>
      <c r="AL25" s="252"/>
      <c r="AM25" s="252"/>
      <c r="AN25" s="252"/>
      <c r="AO25" s="254"/>
      <c r="AP25" s="256"/>
      <c r="AQ25" s="254"/>
      <c r="AR25" s="16" t="s">
        <v>305</v>
      </c>
      <c r="AS25" s="252">
        <f>AD25+AJ25</f>
        <v>19</v>
      </c>
      <c r="AT25" s="254"/>
      <c r="AU25" s="256"/>
      <c r="AV25" s="254"/>
    </row>
    <row r="26" spans="2:48" s="12" customFormat="1" ht="18" customHeight="1">
      <c r="B26" s="259">
        <v>15</v>
      </c>
      <c r="C26" s="261" t="str">
        <f>VLOOKUP(B26,'参加チーム名'!$C$3:$D74,2)</f>
        <v>杉小ｷｬｲ-ﾝﾌﾞﾗｻﾞ-ｽﾞ</v>
      </c>
      <c r="D26" s="257" t="str">
        <f>IF(D27=""," ",IF(D27&gt;F27,"○",IF(D27&lt;F27,"×","△")))</f>
        <v>○</v>
      </c>
      <c r="E26" s="251"/>
      <c r="F26" s="253"/>
      <c r="G26" s="257" t="str">
        <f>IF(G27=""," ",IF(G27&gt;I27,"○",IF(G27&lt;I27,"×","△")))</f>
        <v>○</v>
      </c>
      <c r="H26" s="251"/>
      <c r="I26" s="253"/>
      <c r="J26" s="270"/>
      <c r="K26" s="263"/>
      <c r="L26" s="271"/>
      <c r="M26" s="251">
        <f>IF(D27&gt;F27,1,0)+IF(G27&gt;I27,1,0)</f>
        <v>2</v>
      </c>
      <c r="N26" s="251" t="s">
        <v>37</v>
      </c>
      <c r="O26" s="251">
        <f>IF(D27+F27&gt;0,IF(D27=F27,1,0),0)+IF(G27+I27&gt;0,IF(G27=I27,1,0),0)</f>
        <v>0</v>
      </c>
      <c r="P26" s="251" t="s">
        <v>37</v>
      </c>
      <c r="Q26" s="253">
        <f>IF(D27&lt;F27,1,0)+IF(G27&lt;I27,1,0)</f>
        <v>0</v>
      </c>
      <c r="R26" s="255">
        <f>M26*2+O26*1</f>
        <v>4</v>
      </c>
      <c r="S26" s="253"/>
      <c r="T26" s="9" t="s">
        <v>38</v>
      </c>
      <c r="U26" s="251">
        <f>D27+G27</f>
        <v>22</v>
      </c>
      <c r="V26" s="253"/>
      <c r="W26" s="255">
        <v>1</v>
      </c>
      <c r="X26" s="253"/>
      <c r="Y26" s="17"/>
      <c r="Z26" s="259">
        <v>18</v>
      </c>
      <c r="AA26" s="261" t="str">
        <f>VLOOKUP(Z26,'参加チーム名'!$C$3:$D74,2)</f>
        <v>青影ちょろＱ</v>
      </c>
      <c r="AB26" s="257" t="str">
        <f>IF(AB27=""," ",IF(AB27&gt;AD27,"○",IF(AB27&lt;AD27,"×","△")))</f>
        <v>×</v>
      </c>
      <c r="AC26" s="251"/>
      <c r="AD26" s="253"/>
      <c r="AE26" s="257" t="str">
        <f>IF(AE27=""," ",IF(AE27&gt;AG27,"○",IF(AE27&lt;AG27,"×","△")))</f>
        <v>○</v>
      </c>
      <c r="AF26" s="251"/>
      <c r="AG26" s="253"/>
      <c r="AH26" s="270"/>
      <c r="AI26" s="263"/>
      <c r="AJ26" s="271"/>
      <c r="AK26" s="251">
        <f>IF(AB27&gt;AD27,1,0)+IF(AE27&gt;AG27,1,0)</f>
        <v>1</v>
      </c>
      <c r="AL26" s="251" t="s">
        <v>37</v>
      </c>
      <c r="AM26" s="251">
        <f>IF(AB27+AD27&gt;0,IF(AB27=AD27,1,0),0)+IF(AE27+AG27&gt;0,IF(AE27=AG27,1,0),0)</f>
        <v>0</v>
      </c>
      <c r="AN26" s="251" t="s">
        <v>37</v>
      </c>
      <c r="AO26" s="253">
        <f>IF(AB27&lt;AD27,1,0)+IF(AE27&lt;AG27,1,0)</f>
        <v>1</v>
      </c>
      <c r="AP26" s="255">
        <f>AK26*2+AM26*1</f>
        <v>2</v>
      </c>
      <c r="AQ26" s="253"/>
      <c r="AR26" s="9" t="s">
        <v>38</v>
      </c>
      <c r="AS26" s="251">
        <f>AB27+AE27</f>
        <v>10</v>
      </c>
      <c r="AT26" s="253"/>
      <c r="AU26" s="255">
        <v>2</v>
      </c>
      <c r="AV26" s="253"/>
    </row>
    <row r="27" spans="2:48" s="12" customFormat="1" ht="18" customHeight="1">
      <c r="B27" s="260"/>
      <c r="C27" s="262"/>
      <c r="D27" s="14">
        <f>L23</f>
        <v>12</v>
      </c>
      <c r="E27" s="14" t="s">
        <v>39</v>
      </c>
      <c r="F27" s="15">
        <f>J23</f>
        <v>0</v>
      </c>
      <c r="G27" s="14">
        <f>L25</f>
        <v>10</v>
      </c>
      <c r="H27" s="14" t="s">
        <v>39</v>
      </c>
      <c r="I27" s="15">
        <f>J25</f>
        <v>8</v>
      </c>
      <c r="J27" s="270"/>
      <c r="K27" s="263"/>
      <c r="L27" s="271"/>
      <c r="M27" s="252"/>
      <c r="N27" s="252"/>
      <c r="O27" s="252"/>
      <c r="P27" s="252"/>
      <c r="Q27" s="254"/>
      <c r="R27" s="256"/>
      <c r="S27" s="254"/>
      <c r="T27" s="16" t="s">
        <v>305</v>
      </c>
      <c r="U27" s="252">
        <f>F27+I27</f>
        <v>8</v>
      </c>
      <c r="V27" s="254"/>
      <c r="W27" s="256"/>
      <c r="X27" s="254"/>
      <c r="Y27" s="17"/>
      <c r="Z27" s="260"/>
      <c r="AA27" s="262"/>
      <c r="AB27" s="14">
        <f>AJ23</f>
        <v>2</v>
      </c>
      <c r="AC27" s="14" t="s">
        <v>39</v>
      </c>
      <c r="AD27" s="15">
        <f>AH23</f>
        <v>11</v>
      </c>
      <c r="AE27" s="14">
        <f>AJ25</f>
        <v>8</v>
      </c>
      <c r="AF27" s="14" t="s">
        <v>39</v>
      </c>
      <c r="AG27" s="15">
        <f>AH25</f>
        <v>4</v>
      </c>
      <c r="AH27" s="270"/>
      <c r="AI27" s="263"/>
      <c r="AJ27" s="271"/>
      <c r="AK27" s="252"/>
      <c r="AL27" s="252"/>
      <c r="AM27" s="252"/>
      <c r="AN27" s="252"/>
      <c r="AO27" s="254"/>
      <c r="AP27" s="256"/>
      <c r="AQ27" s="254"/>
      <c r="AR27" s="16" t="s">
        <v>305</v>
      </c>
      <c r="AS27" s="252">
        <f>AD27+AG27</f>
        <v>15</v>
      </c>
      <c r="AT27" s="254"/>
      <c r="AU27" s="256"/>
      <c r="AV27" s="254"/>
    </row>
    <row r="30" spans="2:48" s="12" customFormat="1" ht="18" customHeight="1">
      <c r="B30" s="268" t="s">
        <v>26</v>
      </c>
      <c r="C30" s="269"/>
      <c r="D30" s="267">
        <f>+B31</f>
        <v>19</v>
      </c>
      <c r="E30" s="267"/>
      <c r="F30" s="266"/>
      <c r="G30" s="267">
        <f>+B33</f>
        <v>20</v>
      </c>
      <c r="H30" s="267"/>
      <c r="I30" s="266"/>
      <c r="J30" s="255">
        <f>+B35</f>
        <v>21</v>
      </c>
      <c r="K30" s="251"/>
      <c r="L30" s="258"/>
      <c r="M30" s="10" t="s">
        <v>29</v>
      </c>
      <c r="N30" s="10" t="s">
        <v>30</v>
      </c>
      <c r="O30" s="10" t="s">
        <v>31</v>
      </c>
      <c r="P30" s="10" t="s">
        <v>32</v>
      </c>
      <c r="Q30" s="11" t="s">
        <v>33</v>
      </c>
      <c r="R30" s="265" t="s">
        <v>34</v>
      </c>
      <c r="S30" s="266"/>
      <c r="T30" s="265" t="s">
        <v>35</v>
      </c>
      <c r="U30" s="267"/>
      <c r="V30" s="266"/>
      <c r="W30" s="265" t="s">
        <v>36</v>
      </c>
      <c r="X30" s="266"/>
      <c r="Y30" s="17"/>
      <c r="Z30" s="268" t="s">
        <v>27</v>
      </c>
      <c r="AA30" s="269"/>
      <c r="AB30" s="267">
        <f>+Z31</f>
        <v>22</v>
      </c>
      <c r="AC30" s="267"/>
      <c r="AD30" s="266"/>
      <c r="AE30" s="267">
        <f>+Z33</f>
        <v>23</v>
      </c>
      <c r="AF30" s="267"/>
      <c r="AG30" s="266"/>
      <c r="AH30" s="255">
        <f>+Z35</f>
        <v>24</v>
      </c>
      <c r="AI30" s="251"/>
      <c r="AJ30" s="258"/>
      <c r="AK30" s="10" t="s">
        <v>29</v>
      </c>
      <c r="AL30" s="10" t="s">
        <v>30</v>
      </c>
      <c r="AM30" s="10" t="s">
        <v>31</v>
      </c>
      <c r="AN30" s="10" t="s">
        <v>32</v>
      </c>
      <c r="AO30" s="11" t="s">
        <v>33</v>
      </c>
      <c r="AP30" s="265" t="s">
        <v>34</v>
      </c>
      <c r="AQ30" s="266"/>
      <c r="AR30" s="265" t="s">
        <v>35</v>
      </c>
      <c r="AS30" s="267"/>
      <c r="AT30" s="266"/>
      <c r="AU30" s="265" t="s">
        <v>36</v>
      </c>
      <c r="AV30" s="266"/>
    </row>
    <row r="31" spans="2:48" s="12" customFormat="1" ht="18" customHeight="1">
      <c r="B31" s="259">
        <v>19</v>
      </c>
      <c r="C31" s="261" t="str">
        <f>VLOOKUP(B31,'参加チーム名'!$C$3:$D81,2)</f>
        <v>台原レイカ－ズ</v>
      </c>
      <c r="D31" s="263"/>
      <c r="E31" s="263"/>
      <c r="F31" s="264"/>
      <c r="G31" s="257" t="str">
        <f>IF(G32=""," ",IF(G32&gt;I32,"○",IF(G32&lt;I32,"×","△")))</f>
        <v>×</v>
      </c>
      <c r="H31" s="251"/>
      <c r="I31" s="253"/>
      <c r="J31" s="257" t="str">
        <f>IF(J32=""," ",IF(J32&gt;L32,"○",IF(J32&lt;L32,"×","△")))</f>
        <v>×</v>
      </c>
      <c r="K31" s="251"/>
      <c r="L31" s="258"/>
      <c r="M31" s="251">
        <f>IF(G32&gt;I32,1,0)+IF(J32&gt;L32,1,0)</f>
        <v>0</v>
      </c>
      <c r="N31" s="251" t="s">
        <v>37</v>
      </c>
      <c r="O31" s="251">
        <f>IF(G32+I32&gt;0,IF(G32=I32,1,0),0)+IF(J32+L32&gt;0,IF(J32=L32,1,0),0)</f>
        <v>0</v>
      </c>
      <c r="P31" s="251" t="s">
        <v>37</v>
      </c>
      <c r="Q31" s="253">
        <f>IF(G32&lt;I32,1,0)+IF(J32&lt;L32,1,0)</f>
        <v>2</v>
      </c>
      <c r="R31" s="255">
        <f>M31*2+O31*1</f>
        <v>0</v>
      </c>
      <c r="S31" s="253"/>
      <c r="T31" s="9" t="s">
        <v>38</v>
      </c>
      <c r="U31" s="251">
        <f>G32+J32</f>
        <v>13</v>
      </c>
      <c r="V31" s="253"/>
      <c r="W31" s="255">
        <v>3</v>
      </c>
      <c r="X31" s="253"/>
      <c r="Y31" s="17"/>
      <c r="Z31" s="259">
        <v>22</v>
      </c>
      <c r="AA31" s="261" t="str">
        <f>VLOOKUP(Z31,'参加チーム名'!$C$3:$D81,2)</f>
        <v>マッキュ－ズ</v>
      </c>
      <c r="AB31" s="263"/>
      <c r="AC31" s="263"/>
      <c r="AD31" s="264"/>
      <c r="AE31" s="257" t="str">
        <f>IF(AE32=""," ",IF(AE32&gt;AG32,"○",IF(AE32&lt;AG32,"×","△")))</f>
        <v>○</v>
      </c>
      <c r="AF31" s="251"/>
      <c r="AG31" s="253"/>
      <c r="AH31" s="257" t="str">
        <f>IF(AH32=""," ",IF(AH32&gt;AJ32,"○",IF(AH32&lt;AJ32,"×","△")))</f>
        <v>○</v>
      </c>
      <c r="AI31" s="251"/>
      <c r="AJ31" s="258"/>
      <c r="AK31" s="251">
        <f>IF(AE32&gt;AG32,1,0)+IF(AH32&gt;AJ32,1,0)</f>
        <v>2</v>
      </c>
      <c r="AL31" s="251" t="s">
        <v>37</v>
      </c>
      <c r="AM31" s="251">
        <f>IF(AE32+AG32&gt;0,IF(AE32=AG32,1,0),0)+IF(AH32+AJ32&gt;0,IF(AH32=AJ32,1,0),0)</f>
        <v>0</v>
      </c>
      <c r="AN31" s="251" t="s">
        <v>37</v>
      </c>
      <c r="AO31" s="253">
        <f>IF(AE32&lt;AG32,1,0)+IF(AH32&lt;AJ32,1,0)</f>
        <v>0</v>
      </c>
      <c r="AP31" s="255">
        <f>AK31*2+AM31*1</f>
        <v>4</v>
      </c>
      <c r="AQ31" s="253"/>
      <c r="AR31" s="9" t="s">
        <v>38</v>
      </c>
      <c r="AS31" s="251">
        <f>AE32+AH32</f>
        <v>21</v>
      </c>
      <c r="AT31" s="253"/>
      <c r="AU31" s="255">
        <v>1</v>
      </c>
      <c r="AV31" s="253"/>
    </row>
    <row r="32" spans="2:48" s="12" customFormat="1" ht="18" customHeight="1">
      <c r="B32" s="260"/>
      <c r="C32" s="262"/>
      <c r="D32" s="263"/>
      <c r="E32" s="263"/>
      <c r="F32" s="264"/>
      <c r="G32" s="14">
        <v>6</v>
      </c>
      <c r="H32" s="14" t="s">
        <v>39</v>
      </c>
      <c r="I32" s="15">
        <v>8</v>
      </c>
      <c r="J32" s="13">
        <v>7</v>
      </c>
      <c r="K32" s="14" t="s">
        <v>39</v>
      </c>
      <c r="L32" s="115">
        <v>9</v>
      </c>
      <c r="M32" s="252"/>
      <c r="N32" s="252"/>
      <c r="O32" s="252"/>
      <c r="P32" s="252"/>
      <c r="Q32" s="254"/>
      <c r="R32" s="256"/>
      <c r="S32" s="254"/>
      <c r="T32" s="16" t="s">
        <v>305</v>
      </c>
      <c r="U32" s="252">
        <f>I32+L32</f>
        <v>17</v>
      </c>
      <c r="V32" s="254"/>
      <c r="W32" s="256"/>
      <c r="X32" s="254"/>
      <c r="Y32" s="17"/>
      <c r="Z32" s="260"/>
      <c r="AA32" s="262"/>
      <c r="AB32" s="263"/>
      <c r="AC32" s="263"/>
      <c r="AD32" s="264"/>
      <c r="AE32" s="14">
        <v>11</v>
      </c>
      <c r="AF32" s="14" t="s">
        <v>39</v>
      </c>
      <c r="AG32" s="15">
        <v>5</v>
      </c>
      <c r="AH32" s="13">
        <v>10</v>
      </c>
      <c r="AI32" s="14" t="s">
        <v>39</v>
      </c>
      <c r="AJ32" s="115">
        <v>7</v>
      </c>
      <c r="AK32" s="252"/>
      <c r="AL32" s="252"/>
      <c r="AM32" s="252"/>
      <c r="AN32" s="252"/>
      <c r="AO32" s="254"/>
      <c r="AP32" s="256"/>
      <c r="AQ32" s="254"/>
      <c r="AR32" s="16" t="s">
        <v>305</v>
      </c>
      <c r="AS32" s="252">
        <f>AG32+AJ32</f>
        <v>12</v>
      </c>
      <c r="AT32" s="254"/>
      <c r="AU32" s="256"/>
      <c r="AV32" s="254"/>
    </row>
    <row r="33" spans="2:48" s="12" customFormat="1" ht="18" customHeight="1">
      <c r="B33" s="259">
        <v>20</v>
      </c>
      <c r="C33" s="261" t="str">
        <f>VLOOKUP(B33,'参加チーム名'!$C$3:$D83,2)</f>
        <v>緑ヶ丘ファイタ－ズ</v>
      </c>
      <c r="D33" s="257" t="str">
        <f>IF(D34=""," ",IF(D34&gt;F34,"○",IF(D34&lt;F34,"×","△")))</f>
        <v>○</v>
      </c>
      <c r="E33" s="251"/>
      <c r="F33" s="253"/>
      <c r="G33" s="263"/>
      <c r="H33" s="263"/>
      <c r="I33" s="264"/>
      <c r="J33" s="257" t="str">
        <f>IF(J34=""," ",IF(J34&gt;L34,"○",IF(J34&lt;L34,"×","△")))</f>
        <v>×</v>
      </c>
      <c r="K33" s="251"/>
      <c r="L33" s="258"/>
      <c r="M33" s="251">
        <f>IF(D34&gt;F34,1,0)+IF(J34&gt;L34,1,0)</f>
        <v>1</v>
      </c>
      <c r="N33" s="251" t="s">
        <v>37</v>
      </c>
      <c r="O33" s="251">
        <f>IF(D34+F34&gt;0,IF(D34=F34,1,0),0)+IF(J34+L34&gt;0,IF(J34=L34,1,0),0)</f>
        <v>0</v>
      </c>
      <c r="P33" s="251" t="s">
        <v>37</v>
      </c>
      <c r="Q33" s="253">
        <f>IF(D34&lt;F34,1,0)+IF(J34&lt;L34,1,0)</f>
        <v>1</v>
      </c>
      <c r="R33" s="255">
        <f>M33*2+O33*1</f>
        <v>2</v>
      </c>
      <c r="S33" s="253"/>
      <c r="T33" s="9" t="s">
        <v>38</v>
      </c>
      <c r="U33" s="251">
        <f>D34+J34</f>
        <v>14</v>
      </c>
      <c r="V33" s="253"/>
      <c r="W33" s="255">
        <v>2</v>
      </c>
      <c r="X33" s="253"/>
      <c r="Y33" s="17"/>
      <c r="Z33" s="259">
        <v>23</v>
      </c>
      <c r="AA33" s="261" t="str">
        <f>VLOOKUP(Z33,'参加チーム名'!$C$3:$D83,2)</f>
        <v>原町ファイヤースピリッツ</v>
      </c>
      <c r="AB33" s="257" t="str">
        <f>IF(AB34=""," ",IF(AB34&gt;AD34,"○",IF(AB34&lt;AD34,"×","△")))</f>
        <v>×</v>
      </c>
      <c r="AC33" s="251"/>
      <c r="AD33" s="253"/>
      <c r="AE33" s="263"/>
      <c r="AF33" s="263"/>
      <c r="AG33" s="264"/>
      <c r="AH33" s="257" t="str">
        <f>IF(AH34=""," ",IF(AH34&gt;AJ34,"○",IF(AH34&lt;AJ34,"×","△")))</f>
        <v>△</v>
      </c>
      <c r="AI33" s="251"/>
      <c r="AJ33" s="258"/>
      <c r="AK33" s="251">
        <f>IF(AB34&gt;AD34,1,0)+IF(AH34&gt;AJ34,1,0)</f>
        <v>0</v>
      </c>
      <c r="AL33" s="251" t="s">
        <v>37</v>
      </c>
      <c r="AM33" s="251">
        <f>IF(AB34+AD34&gt;0,IF(AB34=AD34,1,0),0)+IF(AH34+AJ34&gt;0,IF(AH34=AJ34,1,0),0)</f>
        <v>1</v>
      </c>
      <c r="AN33" s="251" t="s">
        <v>37</v>
      </c>
      <c r="AO33" s="253">
        <f>IF(AB34&lt;AD34,1,0)+IF(AH34&lt;AJ34,1,0)</f>
        <v>1</v>
      </c>
      <c r="AP33" s="255">
        <f>AK33*2+AM33*1</f>
        <v>1</v>
      </c>
      <c r="AQ33" s="253"/>
      <c r="AR33" s="9" t="s">
        <v>38</v>
      </c>
      <c r="AS33" s="251">
        <f>AB34+AH34</f>
        <v>14</v>
      </c>
      <c r="AT33" s="253"/>
      <c r="AU33" s="255">
        <v>3</v>
      </c>
      <c r="AV33" s="253"/>
    </row>
    <row r="34" spans="2:48" s="12" customFormat="1" ht="18" customHeight="1">
      <c r="B34" s="260"/>
      <c r="C34" s="262"/>
      <c r="D34" s="14">
        <f>I32</f>
        <v>8</v>
      </c>
      <c r="E34" s="14" t="s">
        <v>39</v>
      </c>
      <c r="F34" s="15">
        <f>G32</f>
        <v>6</v>
      </c>
      <c r="G34" s="263"/>
      <c r="H34" s="263"/>
      <c r="I34" s="264"/>
      <c r="J34" s="13">
        <v>6</v>
      </c>
      <c r="K34" s="14" t="s">
        <v>39</v>
      </c>
      <c r="L34" s="115">
        <v>9</v>
      </c>
      <c r="M34" s="252"/>
      <c r="N34" s="252"/>
      <c r="O34" s="252"/>
      <c r="P34" s="252"/>
      <c r="Q34" s="254"/>
      <c r="R34" s="256"/>
      <c r="S34" s="254"/>
      <c r="T34" s="16" t="s">
        <v>305</v>
      </c>
      <c r="U34" s="252">
        <f>F34+L34</f>
        <v>15</v>
      </c>
      <c r="V34" s="254"/>
      <c r="W34" s="256"/>
      <c r="X34" s="254"/>
      <c r="Y34" s="17"/>
      <c r="Z34" s="260"/>
      <c r="AA34" s="262"/>
      <c r="AB34" s="14">
        <f>AG32</f>
        <v>5</v>
      </c>
      <c r="AC34" s="14" t="s">
        <v>39</v>
      </c>
      <c r="AD34" s="15">
        <f>AE32</f>
        <v>11</v>
      </c>
      <c r="AE34" s="263"/>
      <c r="AF34" s="263"/>
      <c r="AG34" s="264"/>
      <c r="AH34" s="13">
        <v>9</v>
      </c>
      <c r="AI34" s="14" t="s">
        <v>39</v>
      </c>
      <c r="AJ34" s="115">
        <v>9</v>
      </c>
      <c r="AK34" s="252"/>
      <c r="AL34" s="252"/>
      <c r="AM34" s="252"/>
      <c r="AN34" s="252"/>
      <c r="AO34" s="254"/>
      <c r="AP34" s="256"/>
      <c r="AQ34" s="254"/>
      <c r="AR34" s="16" t="s">
        <v>305</v>
      </c>
      <c r="AS34" s="252">
        <f>AD34+AJ34</f>
        <v>20</v>
      </c>
      <c r="AT34" s="254"/>
      <c r="AU34" s="256"/>
      <c r="AV34" s="254"/>
    </row>
    <row r="35" spans="2:48" s="12" customFormat="1" ht="18" customHeight="1">
      <c r="B35" s="259">
        <v>21</v>
      </c>
      <c r="C35" s="261" t="str">
        <f>VLOOKUP(B35,'参加チーム名'!$C$3:$D83,2)</f>
        <v>岩沼西ファイタ－ズ</v>
      </c>
      <c r="D35" s="257" t="str">
        <f>IF(D36=""," ",IF(D36&gt;F36,"○",IF(D36&lt;F36,"×","△")))</f>
        <v>○</v>
      </c>
      <c r="E35" s="251"/>
      <c r="F35" s="253"/>
      <c r="G35" s="257" t="str">
        <f>IF(G36=""," ",IF(G36&gt;I36,"○",IF(G36&lt;I36,"×","△")))</f>
        <v>○</v>
      </c>
      <c r="H35" s="251"/>
      <c r="I35" s="253"/>
      <c r="J35" s="270"/>
      <c r="K35" s="263"/>
      <c r="L35" s="271"/>
      <c r="M35" s="251">
        <f>IF(D36&gt;F36,1,0)+IF(G36&gt;I36,1,0)</f>
        <v>2</v>
      </c>
      <c r="N35" s="251" t="s">
        <v>37</v>
      </c>
      <c r="O35" s="251">
        <f>IF(D36+F36&gt;0,IF(D36=F36,1,0),0)+IF(G36+I36&gt;0,IF(G36=I36,1,0),0)</f>
        <v>0</v>
      </c>
      <c r="P35" s="251" t="s">
        <v>37</v>
      </c>
      <c r="Q35" s="253">
        <f>IF(D36&lt;F36,1,0)+IF(G36&lt;I36,1,0)</f>
        <v>0</v>
      </c>
      <c r="R35" s="255">
        <f>M35*2+O35*1</f>
        <v>4</v>
      </c>
      <c r="S35" s="253"/>
      <c r="T35" s="9" t="s">
        <v>38</v>
      </c>
      <c r="U35" s="251">
        <f>D36+G36</f>
        <v>18</v>
      </c>
      <c r="V35" s="253"/>
      <c r="W35" s="255">
        <v>1</v>
      </c>
      <c r="X35" s="253"/>
      <c r="Y35" s="17"/>
      <c r="Z35" s="259">
        <v>24</v>
      </c>
      <c r="AA35" s="261" t="str">
        <f>VLOOKUP(Z35,'参加チーム名'!$C$3:$D83,2)</f>
        <v>アルバルクキッズＳＰ</v>
      </c>
      <c r="AB35" s="257" t="str">
        <f>IF(AB36=""," ",IF(AB36&gt;AD36,"○",IF(AB36&lt;AD36,"×","△")))</f>
        <v>×</v>
      </c>
      <c r="AC35" s="251"/>
      <c r="AD35" s="253"/>
      <c r="AE35" s="257" t="str">
        <f>IF(AE36=""," ",IF(AE36&gt;AG36,"○",IF(AE36&lt;AG36,"×","△")))</f>
        <v>△</v>
      </c>
      <c r="AF35" s="251"/>
      <c r="AG35" s="253"/>
      <c r="AH35" s="270"/>
      <c r="AI35" s="263"/>
      <c r="AJ35" s="271"/>
      <c r="AK35" s="251">
        <f>IF(AB36&gt;AD36,1,0)+IF(AE36&gt;AG36,1,0)</f>
        <v>0</v>
      </c>
      <c r="AL35" s="251" t="s">
        <v>37</v>
      </c>
      <c r="AM35" s="251">
        <f>IF(AB36+AD36&gt;0,IF(AB36=AD36,1,0),0)+IF(AE36+AG36&gt;0,IF(AE36=AG36,1,0),0)</f>
        <v>1</v>
      </c>
      <c r="AN35" s="251" t="s">
        <v>37</v>
      </c>
      <c r="AO35" s="253">
        <f>IF(AB36&lt;AD36,1,0)+IF(AE36&lt;AG36,1,0)</f>
        <v>1</v>
      </c>
      <c r="AP35" s="255">
        <f>AK35*2+AM35*1</f>
        <v>1</v>
      </c>
      <c r="AQ35" s="253"/>
      <c r="AR35" s="9" t="s">
        <v>38</v>
      </c>
      <c r="AS35" s="251">
        <f>AB36+AE36</f>
        <v>16</v>
      </c>
      <c r="AT35" s="253"/>
      <c r="AU35" s="255">
        <v>2</v>
      </c>
      <c r="AV35" s="253"/>
    </row>
    <row r="36" spans="2:48" s="12" customFormat="1" ht="18" customHeight="1">
      <c r="B36" s="260"/>
      <c r="C36" s="262"/>
      <c r="D36" s="14">
        <f>L32</f>
        <v>9</v>
      </c>
      <c r="E36" s="14" t="s">
        <v>39</v>
      </c>
      <c r="F36" s="15">
        <f>J32</f>
        <v>7</v>
      </c>
      <c r="G36" s="14">
        <f>L34</f>
        <v>9</v>
      </c>
      <c r="H36" s="14" t="s">
        <v>39</v>
      </c>
      <c r="I36" s="15">
        <f>J34</f>
        <v>6</v>
      </c>
      <c r="J36" s="270"/>
      <c r="K36" s="263"/>
      <c r="L36" s="271"/>
      <c r="M36" s="252"/>
      <c r="N36" s="252"/>
      <c r="O36" s="252"/>
      <c r="P36" s="252"/>
      <c r="Q36" s="254"/>
      <c r="R36" s="256"/>
      <c r="S36" s="254"/>
      <c r="T36" s="16" t="s">
        <v>305</v>
      </c>
      <c r="U36" s="252">
        <f>F36+I36</f>
        <v>13</v>
      </c>
      <c r="V36" s="254"/>
      <c r="W36" s="256"/>
      <c r="X36" s="254"/>
      <c r="Y36" s="17"/>
      <c r="Z36" s="260"/>
      <c r="AA36" s="262"/>
      <c r="AB36" s="14">
        <f>AJ32</f>
        <v>7</v>
      </c>
      <c r="AC36" s="14" t="s">
        <v>39</v>
      </c>
      <c r="AD36" s="15">
        <f>AH32</f>
        <v>10</v>
      </c>
      <c r="AE36" s="14">
        <f>AJ34</f>
        <v>9</v>
      </c>
      <c r="AF36" s="14" t="s">
        <v>39</v>
      </c>
      <c r="AG36" s="15">
        <f>AH34</f>
        <v>9</v>
      </c>
      <c r="AH36" s="270"/>
      <c r="AI36" s="263"/>
      <c r="AJ36" s="271"/>
      <c r="AK36" s="252"/>
      <c r="AL36" s="252"/>
      <c r="AM36" s="252"/>
      <c r="AN36" s="252"/>
      <c r="AO36" s="254"/>
      <c r="AP36" s="256"/>
      <c r="AQ36" s="254"/>
      <c r="AR36" s="16" t="s">
        <v>305</v>
      </c>
      <c r="AS36" s="252">
        <f>AD36+AG36</f>
        <v>19</v>
      </c>
      <c r="AT36" s="254"/>
      <c r="AU36" s="256"/>
      <c r="AV36" s="254"/>
    </row>
    <row r="37" spans="2:24" ht="18" customHeight="1">
      <c r="B37" s="273" t="s">
        <v>148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</row>
    <row r="38" spans="2:24" ht="18" customHeight="1"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</row>
    <row r="39" spans="2:48" s="12" customFormat="1" ht="18" customHeight="1">
      <c r="B39" s="268" t="s">
        <v>306</v>
      </c>
      <c r="C39" s="269"/>
      <c r="D39" s="267">
        <f>+B40</f>
        <v>25</v>
      </c>
      <c r="E39" s="267"/>
      <c r="F39" s="266"/>
      <c r="G39" s="267">
        <f>+B42</f>
        <v>26</v>
      </c>
      <c r="H39" s="267"/>
      <c r="I39" s="266"/>
      <c r="J39" s="255">
        <f>+B44</f>
        <v>27</v>
      </c>
      <c r="K39" s="251"/>
      <c r="L39" s="258"/>
      <c r="M39" s="10" t="s">
        <v>29</v>
      </c>
      <c r="N39" s="10" t="s">
        <v>30</v>
      </c>
      <c r="O39" s="10" t="s">
        <v>31</v>
      </c>
      <c r="P39" s="10" t="s">
        <v>32</v>
      </c>
      <c r="Q39" s="11" t="s">
        <v>33</v>
      </c>
      <c r="R39" s="265" t="s">
        <v>34</v>
      </c>
      <c r="S39" s="266"/>
      <c r="T39" s="265" t="s">
        <v>35</v>
      </c>
      <c r="U39" s="267"/>
      <c r="V39" s="266"/>
      <c r="W39" s="265" t="s">
        <v>36</v>
      </c>
      <c r="X39" s="266"/>
      <c r="Y39" s="17"/>
      <c r="Z39" s="268" t="s">
        <v>160</v>
      </c>
      <c r="AA39" s="269"/>
      <c r="AB39" s="267">
        <f>+Z40</f>
        <v>28</v>
      </c>
      <c r="AC39" s="267"/>
      <c r="AD39" s="266"/>
      <c r="AE39" s="267">
        <f>+Z42</f>
        <v>29</v>
      </c>
      <c r="AF39" s="267"/>
      <c r="AG39" s="266"/>
      <c r="AH39" s="255">
        <f>+Z44</f>
        <v>30</v>
      </c>
      <c r="AI39" s="251"/>
      <c r="AJ39" s="258"/>
      <c r="AK39" s="10" t="s">
        <v>29</v>
      </c>
      <c r="AL39" s="10" t="s">
        <v>30</v>
      </c>
      <c r="AM39" s="10" t="s">
        <v>31</v>
      </c>
      <c r="AN39" s="10" t="s">
        <v>32</v>
      </c>
      <c r="AO39" s="11" t="s">
        <v>33</v>
      </c>
      <c r="AP39" s="265" t="s">
        <v>34</v>
      </c>
      <c r="AQ39" s="266"/>
      <c r="AR39" s="265" t="s">
        <v>35</v>
      </c>
      <c r="AS39" s="267"/>
      <c r="AT39" s="266"/>
      <c r="AU39" s="265" t="s">
        <v>36</v>
      </c>
      <c r="AV39" s="266"/>
    </row>
    <row r="40" spans="2:48" s="12" customFormat="1" ht="18" customHeight="1">
      <c r="B40" s="326">
        <v>25</v>
      </c>
      <c r="C40" s="327" t="str">
        <f>VLOOKUP(B40,'参加チーム名'!$C$3:$D90,2)</f>
        <v>館ジャングル－</v>
      </c>
      <c r="D40" s="328"/>
      <c r="E40" s="328"/>
      <c r="F40" s="329"/>
      <c r="G40" s="330" t="str">
        <f>IF(G41=""," ",IF(G41&gt;I41,"○",IF(G41&lt;I41,"×","△")))</f>
        <v>○</v>
      </c>
      <c r="H40" s="331"/>
      <c r="I40" s="332"/>
      <c r="J40" s="330" t="str">
        <f>IF(J41=""," ",IF(J41&gt;L41,"○",IF(J41&lt;L41,"×","△")))</f>
        <v>○</v>
      </c>
      <c r="K40" s="331"/>
      <c r="L40" s="333"/>
      <c r="M40" s="331">
        <f>IF(G41&gt;I41,1,0)+IF(J41&gt;L41,1,0)</f>
        <v>2</v>
      </c>
      <c r="N40" s="331" t="s">
        <v>37</v>
      </c>
      <c r="O40" s="331">
        <f>IF(G41+I41&gt;0,IF(G41=I41,1,0),0)+IF(J41+L41&gt;0,IF(J41=L41,1,0),0)</f>
        <v>0</v>
      </c>
      <c r="P40" s="331" t="s">
        <v>37</v>
      </c>
      <c r="Q40" s="332">
        <f>IF(G41&lt;I41,1,0)+IF(J41&lt;L41,1,0)</f>
        <v>0</v>
      </c>
      <c r="R40" s="334">
        <f>M40*2+O40*1</f>
        <v>4</v>
      </c>
      <c r="S40" s="332"/>
      <c r="T40" s="335" t="s">
        <v>38</v>
      </c>
      <c r="U40" s="331">
        <f>G41+J41</f>
        <v>18</v>
      </c>
      <c r="V40" s="332"/>
      <c r="W40" s="334">
        <v>1</v>
      </c>
      <c r="X40" s="332"/>
      <c r="Y40" s="17"/>
      <c r="Z40" s="259">
        <v>28</v>
      </c>
      <c r="AA40" s="261" t="str">
        <f>VLOOKUP(Z40,'参加チーム名'!$C$3:$D90,2)</f>
        <v>荒町朝練ファイタ－ズＢ</v>
      </c>
      <c r="AB40" s="263"/>
      <c r="AC40" s="263"/>
      <c r="AD40" s="264"/>
      <c r="AE40" s="257" t="str">
        <f>IF(AE41=""," ",IF(AE41&gt;AG41,"○",IF(AE41&lt;AG41,"×","△")))</f>
        <v>○</v>
      </c>
      <c r="AF40" s="251"/>
      <c r="AG40" s="253"/>
      <c r="AH40" s="257" t="str">
        <f>IF(AH41=""," ",IF(AH41&gt;AJ41,"○",IF(AH41&lt;AJ41,"×","△")))</f>
        <v>○</v>
      </c>
      <c r="AI40" s="251"/>
      <c r="AJ40" s="258"/>
      <c r="AK40" s="251">
        <f>IF(AE41&gt;AG41,1,0)+IF(AH41&gt;AJ41,1,0)</f>
        <v>2</v>
      </c>
      <c r="AL40" s="251" t="s">
        <v>37</v>
      </c>
      <c r="AM40" s="251">
        <f>IF(AE41+AG41&gt;0,IF(AE41=AG41,1,0),0)+IF(AH41+AJ41&gt;0,IF(AH41=AJ41,1,0),0)</f>
        <v>0</v>
      </c>
      <c r="AN40" s="251" t="s">
        <v>37</v>
      </c>
      <c r="AO40" s="253">
        <f>IF(AE41&lt;AG41,1,0)+IF(AH41&lt;AJ41,1,0)</f>
        <v>0</v>
      </c>
      <c r="AP40" s="255">
        <f>AK40*2+AM40*1</f>
        <v>4</v>
      </c>
      <c r="AQ40" s="253"/>
      <c r="AR40" s="9" t="s">
        <v>38</v>
      </c>
      <c r="AS40" s="251">
        <f>AE41+AH41</f>
        <v>19</v>
      </c>
      <c r="AT40" s="253"/>
      <c r="AU40" s="255">
        <v>1</v>
      </c>
      <c r="AV40" s="253"/>
    </row>
    <row r="41" spans="2:48" s="12" customFormat="1" ht="18" customHeight="1">
      <c r="B41" s="336"/>
      <c r="C41" s="337"/>
      <c r="D41" s="328"/>
      <c r="E41" s="328"/>
      <c r="F41" s="329"/>
      <c r="G41" s="338">
        <v>8</v>
      </c>
      <c r="H41" s="338" t="s">
        <v>39</v>
      </c>
      <c r="I41" s="339">
        <v>6</v>
      </c>
      <c r="J41" s="340">
        <v>10</v>
      </c>
      <c r="K41" s="338" t="s">
        <v>39</v>
      </c>
      <c r="L41" s="341">
        <v>4</v>
      </c>
      <c r="M41" s="342"/>
      <c r="N41" s="342"/>
      <c r="O41" s="342"/>
      <c r="P41" s="342"/>
      <c r="Q41" s="343"/>
      <c r="R41" s="344"/>
      <c r="S41" s="343"/>
      <c r="T41" s="345" t="s">
        <v>305</v>
      </c>
      <c r="U41" s="342">
        <f>I41+L41</f>
        <v>10</v>
      </c>
      <c r="V41" s="343"/>
      <c r="W41" s="344"/>
      <c r="X41" s="343"/>
      <c r="Y41" s="17"/>
      <c r="Z41" s="260"/>
      <c r="AA41" s="262"/>
      <c r="AB41" s="263"/>
      <c r="AC41" s="263"/>
      <c r="AD41" s="264"/>
      <c r="AE41" s="14">
        <v>11</v>
      </c>
      <c r="AF41" s="14" t="s">
        <v>39</v>
      </c>
      <c r="AG41" s="15">
        <v>2</v>
      </c>
      <c r="AH41" s="13">
        <v>8</v>
      </c>
      <c r="AI41" s="14" t="s">
        <v>39</v>
      </c>
      <c r="AJ41" s="115">
        <v>5</v>
      </c>
      <c r="AK41" s="252"/>
      <c r="AL41" s="252"/>
      <c r="AM41" s="252"/>
      <c r="AN41" s="252"/>
      <c r="AO41" s="254"/>
      <c r="AP41" s="256"/>
      <c r="AQ41" s="254"/>
      <c r="AR41" s="16" t="s">
        <v>305</v>
      </c>
      <c r="AS41" s="252">
        <f>AG41+AJ41</f>
        <v>7</v>
      </c>
      <c r="AT41" s="254"/>
      <c r="AU41" s="256"/>
      <c r="AV41" s="254"/>
    </row>
    <row r="42" spans="2:48" s="12" customFormat="1" ht="18" customHeight="1">
      <c r="B42" s="259">
        <v>26</v>
      </c>
      <c r="C42" s="261" t="str">
        <f>VLOOKUP(B42,'参加チーム名'!$C$3:$D92,2)</f>
        <v>須賀川ゴジラキッズＤＢＣ</v>
      </c>
      <c r="D42" s="257" t="str">
        <f>IF(D43=""," ",IF(D43&gt;F43,"○",IF(D43&lt;F43,"×","△")))</f>
        <v>×</v>
      </c>
      <c r="E42" s="251"/>
      <c r="F42" s="253"/>
      <c r="G42" s="263"/>
      <c r="H42" s="263"/>
      <c r="I42" s="264"/>
      <c r="J42" s="257" t="str">
        <f>IF(J43=""," ",IF(J43&gt;L43,"○",IF(J43&lt;L43,"×","△")))</f>
        <v>×</v>
      </c>
      <c r="K42" s="251"/>
      <c r="L42" s="258"/>
      <c r="M42" s="251">
        <f>IF(D43&gt;F43,1,0)+IF(J43&gt;L43,1,0)</f>
        <v>0</v>
      </c>
      <c r="N42" s="251" t="s">
        <v>37</v>
      </c>
      <c r="O42" s="251">
        <f>IF(D43+F43&gt;0,IF(D43=F43,1,0),0)+IF(J43+L43&gt;0,IF(J43=L43,1,0),0)</f>
        <v>0</v>
      </c>
      <c r="P42" s="251" t="s">
        <v>37</v>
      </c>
      <c r="Q42" s="253">
        <f>IF(D43&lt;F43,1,0)+IF(J43&lt;L43,1,0)</f>
        <v>2</v>
      </c>
      <c r="R42" s="255">
        <f>M42*2+O42*1</f>
        <v>0</v>
      </c>
      <c r="S42" s="253"/>
      <c r="T42" s="9" t="s">
        <v>38</v>
      </c>
      <c r="U42" s="251">
        <f>D43+J43</f>
        <v>10</v>
      </c>
      <c r="V42" s="253"/>
      <c r="W42" s="255">
        <v>3</v>
      </c>
      <c r="X42" s="253"/>
      <c r="Y42" s="17"/>
      <c r="Z42" s="259">
        <v>29</v>
      </c>
      <c r="AA42" s="261" t="str">
        <f>VLOOKUP(Z42,'参加チーム名'!$C$3:$D92,2)</f>
        <v>五戸ウルトラボンバ－ズ</v>
      </c>
      <c r="AB42" s="257" t="str">
        <f>IF(AB43=""," ",IF(AB43&gt;AD43,"○",IF(AB43&lt;AD43,"×","△")))</f>
        <v>×</v>
      </c>
      <c r="AC42" s="251"/>
      <c r="AD42" s="253"/>
      <c r="AE42" s="263"/>
      <c r="AF42" s="263"/>
      <c r="AG42" s="264"/>
      <c r="AH42" s="257" t="str">
        <f>IF(AH43=""," ",IF(AH43&gt;AJ43,"○",IF(AH43&lt;AJ43,"×","△")))</f>
        <v>×</v>
      </c>
      <c r="AI42" s="251"/>
      <c r="AJ42" s="258"/>
      <c r="AK42" s="251">
        <f>IF(AB43&gt;AD43,1,0)+IF(AH43&gt;AJ43,1,0)</f>
        <v>0</v>
      </c>
      <c r="AL42" s="251" t="s">
        <v>37</v>
      </c>
      <c r="AM42" s="251">
        <f>IF(AB43+AD43&gt;0,IF(AB43=AD43,1,0),0)+IF(AH43+AJ43&gt;0,IF(AH43=AJ43,1,0),0)</f>
        <v>0</v>
      </c>
      <c r="AN42" s="251" t="s">
        <v>37</v>
      </c>
      <c r="AO42" s="253">
        <f>IF(AB43&lt;AD43,1,0)+IF(AH43&lt;AJ43,1,0)</f>
        <v>2</v>
      </c>
      <c r="AP42" s="255">
        <f>AK42*2+AM42*1</f>
        <v>0</v>
      </c>
      <c r="AQ42" s="253"/>
      <c r="AR42" s="9" t="s">
        <v>38</v>
      </c>
      <c r="AS42" s="251">
        <f>AB43+AH43</f>
        <v>9</v>
      </c>
      <c r="AT42" s="253"/>
      <c r="AU42" s="255">
        <v>3</v>
      </c>
      <c r="AV42" s="253"/>
    </row>
    <row r="43" spans="2:48" s="12" customFormat="1" ht="18" customHeight="1">
      <c r="B43" s="260"/>
      <c r="C43" s="262"/>
      <c r="D43" s="14">
        <f>I41</f>
        <v>6</v>
      </c>
      <c r="E43" s="14" t="s">
        <v>39</v>
      </c>
      <c r="F43" s="15">
        <f>G41</f>
        <v>8</v>
      </c>
      <c r="G43" s="263"/>
      <c r="H43" s="263"/>
      <c r="I43" s="264"/>
      <c r="J43" s="13">
        <v>4</v>
      </c>
      <c r="K43" s="14" t="s">
        <v>39</v>
      </c>
      <c r="L43" s="115">
        <v>10</v>
      </c>
      <c r="M43" s="252"/>
      <c r="N43" s="252"/>
      <c r="O43" s="252"/>
      <c r="P43" s="252"/>
      <c r="Q43" s="254"/>
      <c r="R43" s="256"/>
      <c r="S43" s="254"/>
      <c r="T43" s="16" t="s">
        <v>305</v>
      </c>
      <c r="U43" s="252">
        <f>F43+L43</f>
        <v>18</v>
      </c>
      <c r="V43" s="254"/>
      <c r="W43" s="256"/>
      <c r="X43" s="254"/>
      <c r="Y43" s="17"/>
      <c r="Z43" s="260"/>
      <c r="AA43" s="262"/>
      <c r="AB43" s="14">
        <f>AG41</f>
        <v>2</v>
      </c>
      <c r="AC43" s="14" t="s">
        <v>39</v>
      </c>
      <c r="AD43" s="15">
        <f>AE41</f>
        <v>11</v>
      </c>
      <c r="AE43" s="263"/>
      <c r="AF43" s="263"/>
      <c r="AG43" s="264"/>
      <c r="AH43" s="13">
        <v>7</v>
      </c>
      <c r="AI43" s="14" t="s">
        <v>39</v>
      </c>
      <c r="AJ43" s="115">
        <v>8</v>
      </c>
      <c r="AK43" s="252"/>
      <c r="AL43" s="252"/>
      <c r="AM43" s="252"/>
      <c r="AN43" s="252"/>
      <c r="AO43" s="254"/>
      <c r="AP43" s="256"/>
      <c r="AQ43" s="254"/>
      <c r="AR43" s="16" t="s">
        <v>305</v>
      </c>
      <c r="AS43" s="252">
        <f>AD43+AJ43</f>
        <v>19</v>
      </c>
      <c r="AT43" s="254"/>
      <c r="AU43" s="256"/>
      <c r="AV43" s="254"/>
    </row>
    <row r="44" spans="2:48" s="12" customFormat="1" ht="18" customHeight="1">
      <c r="B44" s="259">
        <v>27</v>
      </c>
      <c r="C44" s="261" t="str">
        <f>VLOOKUP(B44,'参加チーム名'!$C$3:$D92,2)</f>
        <v>もんくらＪｒ</v>
      </c>
      <c r="D44" s="257" t="str">
        <f>IF(D45=""," ",IF(D45&gt;F45,"○",IF(D45&lt;F45,"×","△")))</f>
        <v>×</v>
      </c>
      <c r="E44" s="251"/>
      <c r="F44" s="253"/>
      <c r="G44" s="257" t="str">
        <f>IF(G45=""," ",IF(G45&gt;I45,"○",IF(G45&lt;I45,"×","△")))</f>
        <v>○</v>
      </c>
      <c r="H44" s="251"/>
      <c r="I44" s="253"/>
      <c r="J44" s="270"/>
      <c r="K44" s="263"/>
      <c r="L44" s="271"/>
      <c r="M44" s="251">
        <f>IF(D45&gt;F45,1,0)+IF(G45&gt;I45,1,0)</f>
        <v>1</v>
      </c>
      <c r="N44" s="251" t="s">
        <v>37</v>
      </c>
      <c r="O44" s="251">
        <f>IF(D45+F45&gt;0,IF(D45=F45,1,0),0)+IF(G45+I45&gt;0,IF(G45=I45,1,0),0)</f>
        <v>0</v>
      </c>
      <c r="P44" s="251" t="s">
        <v>37</v>
      </c>
      <c r="Q44" s="253">
        <f>IF(D45&lt;F45,1,0)+IF(G45&lt;I45,1,0)</f>
        <v>1</v>
      </c>
      <c r="R44" s="255">
        <f>M44*2+O44*1</f>
        <v>2</v>
      </c>
      <c r="S44" s="253"/>
      <c r="T44" s="9" t="s">
        <v>38</v>
      </c>
      <c r="U44" s="251">
        <f>D45+G45</f>
        <v>14</v>
      </c>
      <c r="V44" s="253"/>
      <c r="W44" s="255">
        <v>2</v>
      </c>
      <c r="X44" s="253"/>
      <c r="Y44" s="17"/>
      <c r="Z44" s="259">
        <v>30</v>
      </c>
      <c r="AA44" s="261" t="str">
        <f>VLOOKUP(Z44,'参加チーム名'!$C$3:$D92,2)</f>
        <v>アルバルクキッズＥＸ</v>
      </c>
      <c r="AB44" s="257" t="str">
        <f>IF(AB45=""," ",IF(AB45&gt;AD45,"○",IF(AB45&lt;AD45,"×","△")))</f>
        <v>×</v>
      </c>
      <c r="AC44" s="251"/>
      <c r="AD44" s="253"/>
      <c r="AE44" s="257" t="str">
        <f>IF(AE45=""," ",IF(AE45&gt;AG45,"○",IF(AE45&lt;AG45,"×","△")))</f>
        <v>○</v>
      </c>
      <c r="AF44" s="251"/>
      <c r="AG44" s="253"/>
      <c r="AH44" s="270"/>
      <c r="AI44" s="263"/>
      <c r="AJ44" s="271"/>
      <c r="AK44" s="251">
        <f>IF(AB45&gt;AD45,1,0)+IF(AE45&gt;AG45,1,0)</f>
        <v>1</v>
      </c>
      <c r="AL44" s="251" t="s">
        <v>37</v>
      </c>
      <c r="AM44" s="251">
        <f>IF(AB45+AD45&gt;0,IF(AB45=AD45,1,0),0)+IF(AE45+AG45&gt;0,IF(AE45=AG45,1,0),0)</f>
        <v>0</v>
      </c>
      <c r="AN44" s="251" t="s">
        <v>37</v>
      </c>
      <c r="AO44" s="253">
        <f>IF(AB45&lt;AD45,1,0)+IF(AE45&lt;AG45,1,0)</f>
        <v>1</v>
      </c>
      <c r="AP44" s="255">
        <f>AK44*2+AM44*1</f>
        <v>2</v>
      </c>
      <c r="AQ44" s="253"/>
      <c r="AR44" s="9" t="s">
        <v>38</v>
      </c>
      <c r="AS44" s="251">
        <f>AB45+AE45</f>
        <v>13</v>
      </c>
      <c r="AT44" s="253"/>
      <c r="AU44" s="255">
        <v>2</v>
      </c>
      <c r="AV44" s="253"/>
    </row>
    <row r="45" spans="2:48" s="12" customFormat="1" ht="18" customHeight="1">
      <c r="B45" s="260"/>
      <c r="C45" s="262"/>
      <c r="D45" s="14">
        <f>L41</f>
        <v>4</v>
      </c>
      <c r="E45" s="14" t="s">
        <v>39</v>
      </c>
      <c r="F45" s="15">
        <f>J41</f>
        <v>10</v>
      </c>
      <c r="G45" s="14">
        <f>L43</f>
        <v>10</v>
      </c>
      <c r="H45" s="14" t="s">
        <v>39</v>
      </c>
      <c r="I45" s="15">
        <f>J43</f>
        <v>4</v>
      </c>
      <c r="J45" s="270"/>
      <c r="K45" s="263"/>
      <c r="L45" s="271"/>
      <c r="M45" s="252"/>
      <c r="N45" s="252"/>
      <c r="O45" s="252"/>
      <c r="P45" s="252"/>
      <c r="Q45" s="254"/>
      <c r="R45" s="256"/>
      <c r="S45" s="254"/>
      <c r="T45" s="16" t="s">
        <v>305</v>
      </c>
      <c r="U45" s="252">
        <f>F45+I45</f>
        <v>14</v>
      </c>
      <c r="V45" s="254"/>
      <c r="W45" s="256"/>
      <c r="X45" s="254"/>
      <c r="Y45" s="17"/>
      <c r="Z45" s="260"/>
      <c r="AA45" s="262"/>
      <c r="AB45" s="14">
        <f>AJ41</f>
        <v>5</v>
      </c>
      <c r="AC45" s="14" t="s">
        <v>39</v>
      </c>
      <c r="AD45" s="15">
        <f>AH41</f>
        <v>8</v>
      </c>
      <c r="AE45" s="14">
        <f>AJ43</f>
        <v>8</v>
      </c>
      <c r="AF45" s="14" t="s">
        <v>39</v>
      </c>
      <c r="AG45" s="15">
        <f>AH43</f>
        <v>7</v>
      </c>
      <c r="AH45" s="270"/>
      <c r="AI45" s="263"/>
      <c r="AJ45" s="271"/>
      <c r="AK45" s="252"/>
      <c r="AL45" s="252"/>
      <c r="AM45" s="252"/>
      <c r="AN45" s="252"/>
      <c r="AO45" s="254"/>
      <c r="AP45" s="256"/>
      <c r="AQ45" s="254"/>
      <c r="AR45" s="16" t="s">
        <v>305</v>
      </c>
      <c r="AS45" s="252">
        <f>AD45+AG45</f>
        <v>15</v>
      </c>
      <c r="AT45" s="254"/>
      <c r="AU45" s="256"/>
      <c r="AV45" s="254"/>
    </row>
    <row r="48" spans="2:48" s="12" customFormat="1" ht="18" customHeight="1">
      <c r="B48" s="268" t="s">
        <v>161</v>
      </c>
      <c r="C48" s="269"/>
      <c r="D48" s="267">
        <f>+B49</f>
        <v>31</v>
      </c>
      <c r="E48" s="267"/>
      <c r="F48" s="266"/>
      <c r="G48" s="267">
        <f>+B51</f>
        <v>32</v>
      </c>
      <c r="H48" s="267"/>
      <c r="I48" s="266"/>
      <c r="J48" s="255">
        <f>+B53</f>
        <v>33</v>
      </c>
      <c r="K48" s="251"/>
      <c r="L48" s="258"/>
      <c r="M48" s="10" t="s">
        <v>29</v>
      </c>
      <c r="N48" s="10" t="s">
        <v>30</v>
      </c>
      <c r="O48" s="10" t="s">
        <v>31</v>
      </c>
      <c r="P48" s="10" t="s">
        <v>32</v>
      </c>
      <c r="Q48" s="11" t="s">
        <v>33</v>
      </c>
      <c r="R48" s="265" t="s">
        <v>34</v>
      </c>
      <c r="S48" s="266"/>
      <c r="T48" s="265" t="s">
        <v>35</v>
      </c>
      <c r="U48" s="267"/>
      <c r="V48" s="266"/>
      <c r="W48" s="265" t="s">
        <v>36</v>
      </c>
      <c r="X48" s="266"/>
      <c r="Y48" s="17"/>
      <c r="Z48" s="268" t="s">
        <v>162</v>
      </c>
      <c r="AA48" s="269"/>
      <c r="AB48" s="267">
        <f>+Z49</f>
        <v>34</v>
      </c>
      <c r="AC48" s="267"/>
      <c r="AD48" s="266"/>
      <c r="AE48" s="267">
        <f>+Z51</f>
        <v>35</v>
      </c>
      <c r="AF48" s="267"/>
      <c r="AG48" s="266"/>
      <c r="AH48" s="255">
        <f>+Z53</f>
        <v>36</v>
      </c>
      <c r="AI48" s="251"/>
      <c r="AJ48" s="258"/>
      <c r="AK48" s="10" t="s">
        <v>29</v>
      </c>
      <c r="AL48" s="10" t="s">
        <v>30</v>
      </c>
      <c r="AM48" s="10" t="s">
        <v>31</v>
      </c>
      <c r="AN48" s="10" t="s">
        <v>32</v>
      </c>
      <c r="AO48" s="11" t="s">
        <v>33</v>
      </c>
      <c r="AP48" s="265" t="s">
        <v>34</v>
      </c>
      <c r="AQ48" s="266"/>
      <c r="AR48" s="265" t="s">
        <v>35</v>
      </c>
      <c r="AS48" s="267"/>
      <c r="AT48" s="266"/>
      <c r="AU48" s="265" t="s">
        <v>36</v>
      </c>
      <c r="AV48" s="266"/>
    </row>
    <row r="49" spans="2:48" s="12" customFormat="1" ht="18" customHeight="1">
      <c r="B49" s="259">
        <v>31</v>
      </c>
      <c r="C49" s="261" t="str">
        <f>VLOOKUP(B49,'参加チーム名'!$C$3:$D99,2)</f>
        <v>Ｇ．Ｔ．Ｏ．☆ＡＳＵＣＯＭＥ</v>
      </c>
      <c r="D49" s="263"/>
      <c r="E49" s="263"/>
      <c r="F49" s="264"/>
      <c r="G49" s="257" t="str">
        <f>IF(G50=""," ",IF(G50&gt;I50,"○",IF(G50&lt;I50,"×","△")))</f>
        <v>×</v>
      </c>
      <c r="H49" s="251"/>
      <c r="I49" s="253"/>
      <c r="J49" s="257" t="str">
        <f>IF(J50=""," ",IF(J50&gt;L50,"○",IF(J50&lt;L50,"×","△")))</f>
        <v>○</v>
      </c>
      <c r="K49" s="251"/>
      <c r="L49" s="258"/>
      <c r="M49" s="251">
        <f>IF(G50&gt;I50,1,0)+IF(J50&gt;L50,1,0)</f>
        <v>1</v>
      </c>
      <c r="N49" s="251" t="s">
        <v>37</v>
      </c>
      <c r="O49" s="251">
        <f>IF(G50+I50&gt;0,IF(G50=I50,1,0),0)+IF(J50+L50&gt;0,IF(J50=L50,1,0),0)</f>
        <v>0</v>
      </c>
      <c r="P49" s="251" t="s">
        <v>37</v>
      </c>
      <c r="Q49" s="253">
        <f>IF(G50&lt;I50,1,0)+IF(J50&lt;L50,1,0)</f>
        <v>1</v>
      </c>
      <c r="R49" s="255">
        <f>M49*2+O49*1</f>
        <v>2</v>
      </c>
      <c r="S49" s="253"/>
      <c r="T49" s="9" t="s">
        <v>38</v>
      </c>
      <c r="U49" s="251">
        <f>G50+J50</f>
        <v>19</v>
      </c>
      <c r="V49" s="253"/>
      <c r="W49" s="255">
        <v>2</v>
      </c>
      <c r="X49" s="253"/>
      <c r="Y49" s="17"/>
      <c r="Z49" s="259">
        <v>34</v>
      </c>
      <c r="AA49" s="261" t="str">
        <f>VLOOKUP(Z49,'参加チーム名'!$C$3:$D99,2)</f>
        <v>Ｐｃｈａｎ　ＢＥＡＴ</v>
      </c>
      <c r="AB49" s="263"/>
      <c r="AC49" s="263"/>
      <c r="AD49" s="264"/>
      <c r="AE49" s="257" t="str">
        <f>IF(AE50=""," ",IF(AE50&gt;AG50,"○",IF(AE50&lt;AG50,"×","△")))</f>
        <v>×</v>
      </c>
      <c r="AF49" s="251"/>
      <c r="AG49" s="253"/>
      <c r="AH49" s="257" t="str">
        <f>IF(AH50=""," ",IF(AH50&gt;AJ50,"○",IF(AH50&lt;AJ50,"×","△")))</f>
        <v>×</v>
      </c>
      <c r="AI49" s="251"/>
      <c r="AJ49" s="258"/>
      <c r="AK49" s="251">
        <f>IF(AE50&gt;AG50,1,0)+IF(AH50&gt;AJ50,1,0)</f>
        <v>0</v>
      </c>
      <c r="AL49" s="251" t="s">
        <v>37</v>
      </c>
      <c r="AM49" s="251">
        <f>IF(AE50+AG50&gt;0,IF(AE50=AG50,1,0),0)+IF(AH50+AJ50&gt;0,IF(AH50=AJ50,1,0),0)</f>
        <v>0</v>
      </c>
      <c r="AN49" s="251" t="s">
        <v>37</v>
      </c>
      <c r="AO49" s="253">
        <f>IF(AE50&lt;AG50,1,0)+IF(AH50&lt;AJ50,1,0)</f>
        <v>2</v>
      </c>
      <c r="AP49" s="255">
        <f>AK49*2+AM49*1</f>
        <v>0</v>
      </c>
      <c r="AQ49" s="253"/>
      <c r="AR49" s="9" t="s">
        <v>38</v>
      </c>
      <c r="AS49" s="251">
        <f>AE50+AH50</f>
        <v>7</v>
      </c>
      <c r="AT49" s="253"/>
      <c r="AU49" s="255">
        <v>3</v>
      </c>
      <c r="AV49" s="253"/>
    </row>
    <row r="50" spans="2:48" s="12" customFormat="1" ht="18" customHeight="1">
      <c r="B50" s="260"/>
      <c r="C50" s="262"/>
      <c r="D50" s="263"/>
      <c r="E50" s="263"/>
      <c r="F50" s="264"/>
      <c r="G50" s="14">
        <v>8</v>
      </c>
      <c r="H50" s="14" t="s">
        <v>39</v>
      </c>
      <c r="I50" s="15">
        <v>9</v>
      </c>
      <c r="J50" s="13">
        <v>11</v>
      </c>
      <c r="K50" s="14" t="s">
        <v>39</v>
      </c>
      <c r="L50" s="115">
        <v>5</v>
      </c>
      <c r="M50" s="252"/>
      <c r="N50" s="252"/>
      <c r="O50" s="252"/>
      <c r="P50" s="252"/>
      <c r="Q50" s="254"/>
      <c r="R50" s="256"/>
      <c r="S50" s="254"/>
      <c r="T50" s="16" t="s">
        <v>305</v>
      </c>
      <c r="U50" s="252">
        <f>I50+L50</f>
        <v>14</v>
      </c>
      <c r="V50" s="254"/>
      <c r="W50" s="256"/>
      <c r="X50" s="254"/>
      <c r="Y50" s="17"/>
      <c r="Z50" s="260"/>
      <c r="AA50" s="262"/>
      <c r="AB50" s="263"/>
      <c r="AC50" s="263"/>
      <c r="AD50" s="264"/>
      <c r="AE50" s="14">
        <v>0</v>
      </c>
      <c r="AF50" s="14" t="s">
        <v>39</v>
      </c>
      <c r="AG50" s="15">
        <v>11</v>
      </c>
      <c r="AH50" s="13">
        <v>7</v>
      </c>
      <c r="AI50" s="14" t="s">
        <v>39</v>
      </c>
      <c r="AJ50" s="115">
        <v>8</v>
      </c>
      <c r="AK50" s="252"/>
      <c r="AL50" s="252"/>
      <c r="AM50" s="252"/>
      <c r="AN50" s="252"/>
      <c r="AO50" s="254"/>
      <c r="AP50" s="256"/>
      <c r="AQ50" s="254"/>
      <c r="AR50" s="16" t="s">
        <v>305</v>
      </c>
      <c r="AS50" s="252">
        <f>AG50+AJ50</f>
        <v>19</v>
      </c>
      <c r="AT50" s="254"/>
      <c r="AU50" s="256"/>
      <c r="AV50" s="254"/>
    </row>
    <row r="51" spans="2:48" s="12" customFormat="1" ht="18" customHeight="1">
      <c r="B51" s="259">
        <v>32</v>
      </c>
      <c r="C51" s="261" t="str">
        <f>VLOOKUP(B51,'参加チーム名'!$C$3:$D101,2)</f>
        <v>鳥川ドッジボ－ルクラブ</v>
      </c>
      <c r="D51" s="257" t="str">
        <f>IF(D52=""," ",IF(D52&gt;F52,"○",IF(D52&lt;F52,"×","△")))</f>
        <v>○</v>
      </c>
      <c r="E51" s="251"/>
      <c r="F51" s="253"/>
      <c r="G51" s="263"/>
      <c r="H51" s="263"/>
      <c r="I51" s="264"/>
      <c r="J51" s="257" t="str">
        <f>IF(J52=""," ",IF(J52&gt;L52,"○",IF(J52&lt;L52,"×","△")))</f>
        <v>○</v>
      </c>
      <c r="K51" s="251"/>
      <c r="L51" s="258"/>
      <c r="M51" s="251">
        <f>IF(D52&gt;F52,1,0)+IF(J52&gt;L52,1,0)</f>
        <v>2</v>
      </c>
      <c r="N51" s="251" t="s">
        <v>37</v>
      </c>
      <c r="O51" s="251">
        <f>IF(D52+F52&gt;0,IF(D52=F52,1,0),0)+IF(J52+L52&gt;0,IF(J52=L52,1,0),0)</f>
        <v>0</v>
      </c>
      <c r="P51" s="251" t="s">
        <v>37</v>
      </c>
      <c r="Q51" s="253">
        <f>IF(D52&lt;F52,1,0)+IF(J52&lt;L52,1,0)</f>
        <v>0</v>
      </c>
      <c r="R51" s="255">
        <f>M51*2+O51*1</f>
        <v>4</v>
      </c>
      <c r="S51" s="253"/>
      <c r="T51" s="9" t="s">
        <v>38</v>
      </c>
      <c r="U51" s="251">
        <f>D52+J52</f>
        <v>19</v>
      </c>
      <c r="V51" s="253"/>
      <c r="W51" s="255">
        <v>1</v>
      </c>
      <c r="X51" s="253"/>
      <c r="Y51" s="17"/>
      <c r="Z51" s="259">
        <v>35</v>
      </c>
      <c r="AA51" s="261" t="str">
        <f>VLOOKUP(Z51,'参加チーム名'!$C$3:$D101,2)</f>
        <v>ブル－スタ－キング</v>
      </c>
      <c r="AB51" s="257" t="str">
        <f>IF(AB52=""," ",IF(AB52&gt;AD52,"○",IF(AB52&lt;AD52,"×","△")))</f>
        <v>○</v>
      </c>
      <c r="AC51" s="251"/>
      <c r="AD51" s="253"/>
      <c r="AE51" s="263"/>
      <c r="AF51" s="263"/>
      <c r="AG51" s="264"/>
      <c r="AH51" s="257" t="str">
        <f>IF(AH52=""," ",IF(AH52&gt;AJ52,"○",IF(AH52&lt;AJ52,"×","△")))</f>
        <v>○</v>
      </c>
      <c r="AI51" s="251"/>
      <c r="AJ51" s="258"/>
      <c r="AK51" s="251">
        <f>IF(AB52&gt;AD52,1,0)+IF(AH52&gt;AJ52,1,0)</f>
        <v>2</v>
      </c>
      <c r="AL51" s="251" t="s">
        <v>37</v>
      </c>
      <c r="AM51" s="251">
        <f>IF(AB52+AD52&gt;0,IF(AB52=AD52,1,0),0)+IF(AH52+AJ52&gt;0,IF(AH52=AJ52,1,0),0)</f>
        <v>0</v>
      </c>
      <c r="AN51" s="251" t="s">
        <v>37</v>
      </c>
      <c r="AO51" s="253">
        <f>IF(AB52&lt;AD52,1,0)+IF(AH52&lt;AJ52,1,0)</f>
        <v>0</v>
      </c>
      <c r="AP51" s="255">
        <f>AK51*2+AM51*1</f>
        <v>4</v>
      </c>
      <c r="AQ51" s="253"/>
      <c r="AR51" s="9" t="s">
        <v>38</v>
      </c>
      <c r="AS51" s="251">
        <f>AB52+AH52</f>
        <v>20</v>
      </c>
      <c r="AT51" s="253"/>
      <c r="AU51" s="255">
        <v>1</v>
      </c>
      <c r="AV51" s="253"/>
    </row>
    <row r="52" spans="2:48" s="12" customFormat="1" ht="18" customHeight="1">
      <c r="B52" s="260"/>
      <c r="C52" s="262"/>
      <c r="D52" s="14">
        <f>I50</f>
        <v>9</v>
      </c>
      <c r="E52" s="14" t="s">
        <v>39</v>
      </c>
      <c r="F52" s="15">
        <f>G50</f>
        <v>8</v>
      </c>
      <c r="G52" s="263"/>
      <c r="H52" s="263"/>
      <c r="I52" s="264"/>
      <c r="J52" s="13">
        <v>10</v>
      </c>
      <c r="K52" s="14" t="s">
        <v>39</v>
      </c>
      <c r="L52" s="115">
        <v>1</v>
      </c>
      <c r="M52" s="252"/>
      <c r="N52" s="252"/>
      <c r="O52" s="252"/>
      <c r="P52" s="252"/>
      <c r="Q52" s="254"/>
      <c r="R52" s="256"/>
      <c r="S52" s="254"/>
      <c r="T52" s="16" t="s">
        <v>305</v>
      </c>
      <c r="U52" s="252">
        <f>F52+L52</f>
        <v>9</v>
      </c>
      <c r="V52" s="254"/>
      <c r="W52" s="256"/>
      <c r="X52" s="254"/>
      <c r="Y52" s="17"/>
      <c r="Z52" s="260"/>
      <c r="AA52" s="262"/>
      <c r="AB52" s="14">
        <f>AG50</f>
        <v>11</v>
      </c>
      <c r="AC52" s="14" t="s">
        <v>39</v>
      </c>
      <c r="AD52" s="15">
        <f>AE50</f>
        <v>0</v>
      </c>
      <c r="AE52" s="263"/>
      <c r="AF52" s="263"/>
      <c r="AG52" s="264"/>
      <c r="AH52" s="13">
        <v>9</v>
      </c>
      <c r="AI52" s="14" t="s">
        <v>39</v>
      </c>
      <c r="AJ52" s="115">
        <v>4</v>
      </c>
      <c r="AK52" s="252"/>
      <c r="AL52" s="252"/>
      <c r="AM52" s="252"/>
      <c r="AN52" s="252"/>
      <c r="AO52" s="254"/>
      <c r="AP52" s="256"/>
      <c r="AQ52" s="254"/>
      <c r="AR52" s="16" t="s">
        <v>305</v>
      </c>
      <c r="AS52" s="252">
        <f>AD52+AJ52</f>
        <v>4</v>
      </c>
      <c r="AT52" s="254"/>
      <c r="AU52" s="256"/>
      <c r="AV52" s="254"/>
    </row>
    <row r="53" spans="2:48" s="12" customFormat="1" ht="18" customHeight="1">
      <c r="B53" s="259">
        <v>33</v>
      </c>
      <c r="C53" s="261" t="str">
        <f>VLOOKUP(B53,'参加チーム名'!$C$3:$D101,2)</f>
        <v>岩沼西ファイタ－ズＢ</v>
      </c>
      <c r="D53" s="257" t="str">
        <f>IF(D54=""," ",IF(D54&gt;F54,"○",IF(D54&lt;F54,"×","△")))</f>
        <v>×</v>
      </c>
      <c r="E53" s="251"/>
      <c r="F53" s="253"/>
      <c r="G53" s="257" t="str">
        <f>IF(G54=""," ",IF(G54&gt;I54,"○",IF(G54&lt;I54,"×","△")))</f>
        <v>×</v>
      </c>
      <c r="H53" s="251"/>
      <c r="I53" s="253"/>
      <c r="J53" s="270"/>
      <c r="K53" s="263"/>
      <c r="L53" s="271"/>
      <c r="M53" s="251">
        <f>IF(D54&gt;F54,1,0)+IF(G54&gt;I54,1,0)</f>
        <v>0</v>
      </c>
      <c r="N53" s="251" t="s">
        <v>37</v>
      </c>
      <c r="O53" s="251">
        <f>IF(D54+F54&gt;0,IF(D54=F54,1,0),0)+IF(G54+I54&gt;0,IF(G54=I54,1,0),0)</f>
        <v>0</v>
      </c>
      <c r="P53" s="251" t="s">
        <v>37</v>
      </c>
      <c r="Q53" s="253">
        <f>IF(D54&lt;F54,1,0)+IF(G54&lt;I54,1,0)</f>
        <v>2</v>
      </c>
      <c r="R53" s="255">
        <f>M53*2+O53*1</f>
        <v>0</v>
      </c>
      <c r="S53" s="253"/>
      <c r="T53" s="9" t="s">
        <v>38</v>
      </c>
      <c r="U53" s="251">
        <f>D54+G54</f>
        <v>6</v>
      </c>
      <c r="V53" s="253"/>
      <c r="W53" s="255">
        <v>3</v>
      </c>
      <c r="X53" s="253"/>
      <c r="Y53" s="17"/>
      <c r="Z53" s="259">
        <v>36</v>
      </c>
      <c r="AA53" s="261" t="str">
        <f>VLOOKUP(Z53,'参加チーム名'!$C$3:$D101,2)</f>
        <v>日吉台ブラックス</v>
      </c>
      <c r="AB53" s="257" t="str">
        <f>IF(AB54=""," ",IF(AB54&gt;AD54,"○",IF(AB54&lt;AD54,"×","△")))</f>
        <v>○</v>
      </c>
      <c r="AC53" s="251"/>
      <c r="AD53" s="253"/>
      <c r="AE53" s="257" t="str">
        <f>IF(AE54=""," ",IF(AE54&gt;AG54,"○",IF(AE54&lt;AG54,"×","△")))</f>
        <v>×</v>
      </c>
      <c r="AF53" s="251"/>
      <c r="AG53" s="253"/>
      <c r="AH53" s="270"/>
      <c r="AI53" s="263"/>
      <c r="AJ53" s="271"/>
      <c r="AK53" s="251">
        <f>IF(AB54&gt;AD54,1,0)+IF(AE54&gt;AG54,1,0)</f>
        <v>1</v>
      </c>
      <c r="AL53" s="251" t="s">
        <v>37</v>
      </c>
      <c r="AM53" s="251">
        <f>IF(AB54+AD54&gt;0,IF(AB54=AD54,1,0),0)+IF(AE54+AG54&gt;0,IF(AE54=AG54,1,0),0)</f>
        <v>0</v>
      </c>
      <c r="AN53" s="251" t="s">
        <v>37</v>
      </c>
      <c r="AO53" s="253">
        <f>IF(AB54&lt;AD54,1,0)+IF(AE54&lt;AG54,1,0)</f>
        <v>1</v>
      </c>
      <c r="AP53" s="255">
        <f>AK53*2+AM53*1</f>
        <v>2</v>
      </c>
      <c r="AQ53" s="253"/>
      <c r="AR53" s="9" t="s">
        <v>38</v>
      </c>
      <c r="AS53" s="251">
        <f>AB54+AE54</f>
        <v>12</v>
      </c>
      <c r="AT53" s="253"/>
      <c r="AU53" s="255">
        <v>2</v>
      </c>
      <c r="AV53" s="253"/>
    </row>
    <row r="54" spans="2:48" s="12" customFormat="1" ht="18" customHeight="1">
      <c r="B54" s="260"/>
      <c r="C54" s="262"/>
      <c r="D54" s="14">
        <f>L50</f>
        <v>5</v>
      </c>
      <c r="E54" s="14" t="s">
        <v>39</v>
      </c>
      <c r="F54" s="15">
        <f>J50</f>
        <v>11</v>
      </c>
      <c r="G54" s="14">
        <f>L52</f>
        <v>1</v>
      </c>
      <c r="H54" s="14" t="s">
        <v>39</v>
      </c>
      <c r="I54" s="15">
        <f>J52</f>
        <v>10</v>
      </c>
      <c r="J54" s="270"/>
      <c r="K54" s="263"/>
      <c r="L54" s="271"/>
      <c r="M54" s="252"/>
      <c r="N54" s="252"/>
      <c r="O54" s="252"/>
      <c r="P54" s="252"/>
      <c r="Q54" s="254"/>
      <c r="R54" s="256"/>
      <c r="S54" s="254"/>
      <c r="T54" s="16" t="s">
        <v>305</v>
      </c>
      <c r="U54" s="252">
        <f>F54+I54</f>
        <v>21</v>
      </c>
      <c r="V54" s="254"/>
      <c r="W54" s="256"/>
      <c r="X54" s="254"/>
      <c r="Y54" s="17"/>
      <c r="Z54" s="260"/>
      <c r="AA54" s="262"/>
      <c r="AB54" s="14">
        <f>AJ50</f>
        <v>8</v>
      </c>
      <c r="AC54" s="14" t="s">
        <v>39</v>
      </c>
      <c r="AD54" s="15">
        <f>AH50</f>
        <v>7</v>
      </c>
      <c r="AE54" s="14">
        <f>AJ52</f>
        <v>4</v>
      </c>
      <c r="AF54" s="14" t="s">
        <v>39</v>
      </c>
      <c r="AG54" s="15">
        <f>AH52</f>
        <v>9</v>
      </c>
      <c r="AH54" s="270"/>
      <c r="AI54" s="263"/>
      <c r="AJ54" s="271"/>
      <c r="AK54" s="252"/>
      <c r="AL54" s="252"/>
      <c r="AM54" s="252"/>
      <c r="AN54" s="252"/>
      <c r="AO54" s="254"/>
      <c r="AP54" s="256"/>
      <c r="AQ54" s="254"/>
      <c r="AR54" s="16" t="s">
        <v>305</v>
      </c>
      <c r="AS54" s="252">
        <f>AD54+AG54</f>
        <v>16</v>
      </c>
      <c r="AT54" s="254"/>
      <c r="AU54" s="256"/>
      <c r="AV54" s="254"/>
    </row>
    <row r="57" spans="2:48" s="12" customFormat="1" ht="18" customHeight="1">
      <c r="B57" s="268" t="s">
        <v>163</v>
      </c>
      <c r="C57" s="269"/>
      <c r="D57" s="267">
        <f>+B58</f>
        <v>37</v>
      </c>
      <c r="E57" s="267"/>
      <c r="F57" s="266"/>
      <c r="G57" s="267">
        <f>+B60</f>
        <v>38</v>
      </c>
      <c r="H57" s="267"/>
      <c r="I57" s="266"/>
      <c r="J57" s="255">
        <f>+B62</f>
        <v>39</v>
      </c>
      <c r="K57" s="251"/>
      <c r="L57" s="258"/>
      <c r="M57" s="10" t="s">
        <v>29</v>
      </c>
      <c r="N57" s="10" t="s">
        <v>30</v>
      </c>
      <c r="O57" s="10" t="s">
        <v>31</v>
      </c>
      <c r="P57" s="10" t="s">
        <v>32</v>
      </c>
      <c r="Q57" s="11" t="s">
        <v>33</v>
      </c>
      <c r="R57" s="265" t="s">
        <v>34</v>
      </c>
      <c r="S57" s="266"/>
      <c r="T57" s="265" t="s">
        <v>35</v>
      </c>
      <c r="U57" s="267"/>
      <c r="V57" s="266"/>
      <c r="W57" s="265" t="s">
        <v>36</v>
      </c>
      <c r="X57" s="266"/>
      <c r="Y57" s="17"/>
      <c r="Z57" s="268" t="s">
        <v>164</v>
      </c>
      <c r="AA57" s="269"/>
      <c r="AB57" s="267">
        <f>+Z58</f>
        <v>40</v>
      </c>
      <c r="AC57" s="267"/>
      <c r="AD57" s="266"/>
      <c r="AE57" s="267">
        <f>+Z60</f>
        <v>41</v>
      </c>
      <c r="AF57" s="267"/>
      <c r="AG57" s="266"/>
      <c r="AH57" s="255">
        <f>+Z62</f>
        <v>42</v>
      </c>
      <c r="AI57" s="251"/>
      <c r="AJ57" s="258"/>
      <c r="AK57" s="10" t="s">
        <v>29</v>
      </c>
      <c r="AL57" s="10" t="s">
        <v>30</v>
      </c>
      <c r="AM57" s="10" t="s">
        <v>31</v>
      </c>
      <c r="AN57" s="10" t="s">
        <v>32</v>
      </c>
      <c r="AO57" s="11" t="s">
        <v>33</v>
      </c>
      <c r="AP57" s="265" t="s">
        <v>34</v>
      </c>
      <c r="AQ57" s="266"/>
      <c r="AR57" s="265" t="s">
        <v>35</v>
      </c>
      <c r="AS57" s="267"/>
      <c r="AT57" s="266"/>
      <c r="AU57" s="265" t="s">
        <v>36</v>
      </c>
      <c r="AV57" s="266"/>
    </row>
    <row r="58" spans="2:48" s="12" customFormat="1" ht="18" customHeight="1">
      <c r="B58" s="346">
        <v>37</v>
      </c>
      <c r="C58" s="347" t="str">
        <f>VLOOKUP(B58,'参加チーム名'!$C$3:$D108,2)</f>
        <v>栗生・館Ｗファイタ－ズ</v>
      </c>
      <c r="D58" s="348"/>
      <c r="E58" s="348"/>
      <c r="F58" s="349"/>
      <c r="G58" s="350" t="str">
        <f>IF(G59=""," ",IF(G59&gt;I59,"○",IF(G59&lt;I59,"×","△")))</f>
        <v>×</v>
      </c>
      <c r="H58" s="351"/>
      <c r="I58" s="352"/>
      <c r="J58" s="350" t="str">
        <f>IF(J59=""," ",IF(J59&gt;L59,"○",IF(J59&lt;L59,"×","△")))</f>
        <v>×</v>
      </c>
      <c r="K58" s="351"/>
      <c r="L58" s="353"/>
      <c r="M58" s="351">
        <f>IF(G59&gt;I59,1,0)+IF(J59&gt;L59,1,0)</f>
        <v>0</v>
      </c>
      <c r="N58" s="351" t="s">
        <v>37</v>
      </c>
      <c r="O58" s="351">
        <f>IF(G59+I59&gt;0,IF(G59=I59,1,0),0)+IF(J59+L59&gt;0,IF(J59=L59,1,0),0)</f>
        <v>0</v>
      </c>
      <c r="P58" s="351" t="s">
        <v>37</v>
      </c>
      <c r="Q58" s="352">
        <f>IF(G59&lt;I59,1,0)+IF(J59&lt;L59,1,0)</f>
        <v>2</v>
      </c>
      <c r="R58" s="354">
        <f>M58*2+O58*1</f>
        <v>0</v>
      </c>
      <c r="S58" s="352"/>
      <c r="T58" s="355" t="s">
        <v>38</v>
      </c>
      <c r="U58" s="351">
        <f>G59+J59</f>
        <v>9</v>
      </c>
      <c r="V58" s="352"/>
      <c r="W58" s="354">
        <v>3</v>
      </c>
      <c r="X58" s="352"/>
      <c r="Y58" s="17"/>
      <c r="Z58" s="259">
        <v>40</v>
      </c>
      <c r="AA58" s="261" t="str">
        <f>VLOOKUP(Z58,'参加チーム名'!$C$3:$D108,2)</f>
        <v>台原アタッカ－ズ </v>
      </c>
      <c r="AB58" s="263"/>
      <c r="AC58" s="263"/>
      <c r="AD58" s="264"/>
      <c r="AE58" s="257" t="str">
        <f>IF(AE59=""," ",IF(AE59&gt;AG59,"○",IF(AE59&lt;AG59,"×","△")))</f>
        <v>×</v>
      </c>
      <c r="AF58" s="251"/>
      <c r="AG58" s="253"/>
      <c r="AH58" s="257" t="str">
        <f>IF(AH59=""," ",IF(AH59&gt;AJ59,"○",IF(AH59&lt;AJ59,"×","△")))</f>
        <v>×</v>
      </c>
      <c r="AI58" s="251"/>
      <c r="AJ58" s="258"/>
      <c r="AK58" s="251">
        <f>IF(AE59&gt;AG59,1,0)+IF(AH59&gt;AJ59,1,0)</f>
        <v>0</v>
      </c>
      <c r="AL58" s="251" t="s">
        <v>37</v>
      </c>
      <c r="AM58" s="251">
        <f>IF(AE59+AG59&gt;0,IF(AE59=AG59,1,0),0)+IF(AH59+AJ59&gt;0,IF(AH59=AJ59,1,0),0)</f>
        <v>0</v>
      </c>
      <c r="AN58" s="251" t="s">
        <v>37</v>
      </c>
      <c r="AO58" s="253">
        <f>IF(AE59&lt;AG59,1,0)+IF(AH59&lt;AJ59,1,0)</f>
        <v>2</v>
      </c>
      <c r="AP58" s="255">
        <f>AK58*2+AM58*1</f>
        <v>0</v>
      </c>
      <c r="AQ58" s="253"/>
      <c r="AR58" s="9" t="s">
        <v>38</v>
      </c>
      <c r="AS58" s="251">
        <f>AE59+AH59</f>
        <v>5</v>
      </c>
      <c r="AT58" s="253"/>
      <c r="AU58" s="255">
        <v>3</v>
      </c>
      <c r="AV58" s="253"/>
    </row>
    <row r="59" spans="2:48" s="12" customFormat="1" ht="18" customHeight="1">
      <c r="B59" s="356"/>
      <c r="C59" s="357"/>
      <c r="D59" s="348"/>
      <c r="E59" s="348"/>
      <c r="F59" s="349"/>
      <c r="G59" s="358">
        <v>3</v>
      </c>
      <c r="H59" s="358" t="s">
        <v>39</v>
      </c>
      <c r="I59" s="359">
        <v>11</v>
      </c>
      <c r="J59" s="360">
        <v>6</v>
      </c>
      <c r="K59" s="358" t="s">
        <v>39</v>
      </c>
      <c r="L59" s="361">
        <v>10</v>
      </c>
      <c r="M59" s="362"/>
      <c r="N59" s="362"/>
      <c r="O59" s="362"/>
      <c r="P59" s="362"/>
      <c r="Q59" s="363"/>
      <c r="R59" s="364"/>
      <c r="S59" s="363"/>
      <c r="T59" s="365" t="s">
        <v>305</v>
      </c>
      <c r="U59" s="362">
        <f>I59+L59</f>
        <v>21</v>
      </c>
      <c r="V59" s="363"/>
      <c r="W59" s="364"/>
      <c r="X59" s="363"/>
      <c r="Y59" s="17"/>
      <c r="Z59" s="260"/>
      <c r="AA59" s="262"/>
      <c r="AB59" s="263"/>
      <c r="AC59" s="263"/>
      <c r="AD59" s="264"/>
      <c r="AE59" s="14">
        <v>5</v>
      </c>
      <c r="AF59" s="14" t="s">
        <v>39</v>
      </c>
      <c r="AG59" s="15">
        <v>10</v>
      </c>
      <c r="AH59" s="13">
        <v>0</v>
      </c>
      <c r="AI59" s="14" t="s">
        <v>39</v>
      </c>
      <c r="AJ59" s="115">
        <v>12</v>
      </c>
      <c r="AK59" s="252"/>
      <c r="AL59" s="252"/>
      <c r="AM59" s="252"/>
      <c r="AN59" s="252"/>
      <c r="AO59" s="254"/>
      <c r="AP59" s="256"/>
      <c r="AQ59" s="254"/>
      <c r="AR59" s="16" t="s">
        <v>305</v>
      </c>
      <c r="AS59" s="252">
        <f>AG59+AJ59</f>
        <v>22</v>
      </c>
      <c r="AT59" s="254"/>
      <c r="AU59" s="256"/>
      <c r="AV59" s="254"/>
    </row>
    <row r="60" spans="2:48" s="12" customFormat="1" ht="18" customHeight="1">
      <c r="B60" s="259">
        <v>38</v>
      </c>
      <c r="C60" s="261" t="str">
        <f>VLOOKUP(B60,'参加チーム名'!$C$3:$D110,2)</f>
        <v>高松ＤＢＣ</v>
      </c>
      <c r="D60" s="257" t="str">
        <f>IF(D61=""," ",IF(D61&gt;F61,"○",IF(D61&lt;F61,"×","△")))</f>
        <v>○</v>
      </c>
      <c r="E60" s="251"/>
      <c r="F60" s="253"/>
      <c r="G60" s="263"/>
      <c r="H60" s="263"/>
      <c r="I60" s="264"/>
      <c r="J60" s="257" t="str">
        <f>IF(J61=""," ",IF(J61&gt;L61,"○",IF(J61&lt;L61,"×","△")))</f>
        <v>×</v>
      </c>
      <c r="K60" s="251"/>
      <c r="L60" s="258"/>
      <c r="M60" s="251">
        <f>IF(D61&gt;F61,1,0)+IF(J61&gt;L61,1,0)</f>
        <v>1</v>
      </c>
      <c r="N60" s="251" t="s">
        <v>37</v>
      </c>
      <c r="O60" s="251">
        <f>IF(D61+F61&gt;0,IF(D61=F61,1,0),0)+IF(J61+L61&gt;0,IF(J61=L61,1,0),0)</f>
        <v>0</v>
      </c>
      <c r="P60" s="251" t="s">
        <v>37</v>
      </c>
      <c r="Q60" s="253">
        <f>IF(D61&lt;F61,1,0)+IF(J61&lt;L61,1,0)</f>
        <v>1</v>
      </c>
      <c r="R60" s="255">
        <f>M60*2+O60*1</f>
        <v>2</v>
      </c>
      <c r="S60" s="253"/>
      <c r="T60" s="9" t="s">
        <v>38</v>
      </c>
      <c r="U60" s="251">
        <f>D61+J61</f>
        <v>12</v>
      </c>
      <c r="V60" s="253"/>
      <c r="W60" s="255">
        <v>2</v>
      </c>
      <c r="X60" s="253"/>
      <c r="Y60" s="17"/>
      <c r="Z60" s="259">
        <v>41</v>
      </c>
      <c r="AA60" s="261" t="str">
        <f>VLOOKUP(Z60,'参加チーム名'!$C$3:$D110,2)</f>
        <v>グリ－ンヒル</v>
      </c>
      <c r="AB60" s="257" t="str">
        <f>IF(AB61=""," ",IF(AB61&gt;AD61,"○",IF(AB61&lt;AD61,"×","△")))</f>
        <v>○</v>
      </c>
      <c r="AC60" s="251"/>
      <c r="AD60" s="253"/>
      <c r="AE60" s="263"/>
      <c r="AF60" s="263"/>
      <c r="AG60" s="264"/>
      <c r="AH60" s="257" t="str">
        <f>IF(AH61=""," ",IF(AH61&gt;AJ61,"○",IF(AH61&lt;AJ61,"×","△")))</f>
        <v>×</v>
      </c>
      <c r="AI60" s="251"/>
      <c r="AJ60" s="258"/>
      <c r="AK60" s="251">
        <f>IF(AB61&gt;AD61,1,0)+IF(AH61&gt;AJ61,1,0)</f>
        <v>1</v>
      </c>
      <c r="AL60" s="251" t="s">
        <v>37</v>
      </c>
      <c r="AM60" s="251">
        <f>IF(AB61+AD61&gt;0,IF(AB61=AD61,1,0),0)+IF(AH61+AJ61&gt;0,IF(AH61=AJ61,1,0),0)</f>
        <v>0</v>
      </c>
      <c r="AN60" s="251" t="s">
        <v>37</v>
      </c>
      <c r="AO60" s="253">
        <f>IF(AB61&lt;AD61,1,0)+IF(AH61&lt;AJ61,1,0)</f>
        <v>1</v>
      </c>
      <c r="AP60" s="255">
        <f>AK60*2+AM60*1</f>
        <v>2</v>
      </c>
      <c r="AQ60" s="253"/>
      <c r="AR60" s="9" t="s">
        <v>38</v>
      </c>
      <c r="AS60" s="251">
        <f>AB61+AH61</f>
        <v>17</v>
      </c>
      <c r="AT60" s="253"/>
      <c r="AU60" s="255">
        <v>2</v>
      </c>
      <c r="AV60" s="253"/>
    </row>
    <row r="61" spans="2:48" s="12" customFormat="1" ht="18" customHeight="1">
      <c r="B61" s="260"/>
      <c r="C61" s="262"/>
      <c r="D61" s="14">
        <f>I59</f>
        <v>11</v>
      </c>
      <c r="E61" s="14" t="s">
        <v>39</v>
      </c>
      <c r="F61" s="15">
        <f>G59</f>
        <v>3</v>
      </c>
      <c r="G61" s="263"/>
      <c r="H61" s="263"/>
      <c r="I61" s="264"/>
      <c r="J61" s="13">
        <v>1</v>
      </c>
      <c r="K61" s="14" t="s">
        <v>39</v>
      </c>
      <c r="L61" s="115">
        <v>11</v>
      </c>
      <c r="M61" s="252"/>
      <c r="N61" s="252"/>
      <c r="O61" s="252"/>
      <c r="P61" s="252"/>
      <c r="Q61" s="254"/>
      <c r="R61" s="256"/>
      <c r="S61" s="254"/>
      <c r="T61" s="16" t="s">
        <v>305</v>
      </c>
      <c r="U61" s="252">
        <f>F61+L61</f>
        <v>14</v>
      </c>
      <c r="V61" s="254"/>
      <c r="W61" s="256"/>
      <c r="X61" s="254"/>
      <c r="Y61" s="17"/>
      <c r="Z61" s="260"/>
      <c r="AA61" s="262"/>
      <c r="AB61" s="14">
        <f>AG59</f>
        <v>10</v>
      </c>
      <c r="AC61" s="14" t="s">
        <v>39</v>
      </c>
      <c r="AD61" s="15">
        <f>AE59</f>
        <v>5</v>
      </c>
      <c r="AE61" s="263"/>
      <c r="AF61" s="263"/>
      <c r="AG61" s="264"/>
      <c r="AH61" s="13">
        <v>7</v>
      </c>
      <c r="AI61" s="14" t="s">
        <v>39</v>
      </c>
      <c r="AJ61" s="115">
        <v>8</v>
      </c>
      <c r="AK61" s="252"/>
      <c r="AL61" s="252"/>
      <c r="AM61" s="252"/>
      <c r="AN61" s="252"/>
      <c r="AO61" s="254"/>
      <c r="AP61" s="256"/>
      <c r="AQ61" s="254"/>
      <c r="AR61" s="16" t="s">
        <v>305</v>
      </c>
      <c r="AS61" s="252">
        <f>AD61+AJ61</f>
        <v>13</v>
      </c>
      <c r="AT61" s="254"/>
      <c r="AU61" s="256"/>
      <c r="AV61" s="254"/>
    </row>
    <row r="62" spans="2:48" s="12" customFormat="1" ht="18" customHeight="1">
      <c r="B62" s="259">
        <v>39</v>
      </c>
      <c r="C62" s="261" t="str">
        <f>VLOOKUP(B62,'参加チーム名'!$C$3:$D110,2)</f>
        <v>月見レッドア－マ－ズ</v>
      </c>
      <c r="D62" s="257" t="str">
        <f>IF(D63=""," ",IF(D63&gt;F63,"○",IF(D63&lt;F63,"×","△")))</f>
        <v>○</v>
      </c>
      <c r="E62" s="251"/>
      <c r="F62" s="253"/>
      <c r="G62" s="257" t="str">
        <f>IF(G63=""," ",IF(G63&gt;I63,"○",IF(G63&lt;I63,"×","△")))</f>
        <v>○</v>
      </c>
      <c r="H62" s="251"/>
      <c r="I62" s="253"/>
      <c r="J62" s="270"/>
      <c r="K62" s="263"/>
      <c r="L62" s="271"/>
      <c r="M62" s="251">
        <f>IF(D63&gt;F63,1,0)+IF(G63&gt;I63,1,0)</f>
        <v>2</v>
      </c>
      <c r="N62" s="251" t="s">
        <v>37</v>
      </c>
      <c r="O62" s="251">
        <f>IF(D63+F63&gt;0,IF(D63=F63,1,0),0)+IF(G63+I63&gt;0,IF(G63=I63,1,0),0)</f>
        <v>0</v>
      </c>
      <c r="P62" s="251" t="s">
        <v>37</v>
      </c>
      <c r="Q62" s="253">
        <f>IF(D63&lt;F63,1,0)+IF(G63&lt;I63,1,0)</f>
        <v>0</v>
      </c>
      <c r="R62" s="255">
        <f>M62*2+O62*1</f>
        <v>4</v>
      </c>
      <c r="S62" s="253"/>
      <c r="T62" s="9" t="s">
        <v>38</v>
      </c>
      <c r="U62" s="251">
        <f>D63+G63</f>
        <v>21</v>
      </c>
      <c r="V62" s="253"/>
      <c r="W62" s="255">
        <v>1</v>
      </c>
      <c r="X62" s="253"/>
      <c r="Y62" s="17"/>
      <c r="Z62" s="259">
        <v>42</v>
      </c>
      <c r="AA62" s="261" t="str">
        <f>VLOOKUP(Z62,'参加チーム名'!$C$3:$D110,2)</f>
        <v>ＢＲＡＶＥ☆ＵＮＩＯＮ</v>
      </c>
      <c r="AB62" s="257" t="str">
        <f>IF(AB63=""," ",IF(AB63&gt;AD63,"○",IF(AB63&lt;AD63,"×","△")))</f>
        <v>○</v>
      </c>
      <c r="AC62" s="251"/>
      <c r="AD62" s="253"/>
      <c r="AE62" s="257" t="str">
        <f>IF(AE63=""," ",IF(AE63&gt;AG63,"○",IF(AE63&lt;AG63,"×","△")))</f>
        <v>○</v>
      </c>
      <c r="AF62" s="251"/>
      <c r="AG62" s="253"/>
      <c r="AH62" s="270"/>
      <c r="AI62" s="263"/>
      <c r="AJ62" s="271"/>
      <c r="AK62" s="251">
        <f>IF(AB63&gt;AD63,1,0)+IF(AE63&gt;AG63,1,0)</f>
        <v>2</v>
      </c>
      <c r="AL62" s="251" t="s">
        <v>37</v>
      </c>
      <c r="AM62" s="251">
        <f>IF(AB63+AD63&gt;0,IF(AB63=AD63,1,0),0)+IF(AE63+AG63&gt;0,IF(AE63=AG63,1,0),0)</f>
        <v>0</v>
      </c>
      <c r="AN62" s="251" t="s">
        <v>37</v>
      </c>
      <c r="AO62" s="253">
        <f>IF(AB63&lt;AD63,1,0)+IF(AE63&lt;AG63,1,0)</f>
        <v>0</v>
      </c>
      <c r="AP62" s="255">
        <f>AK62*2+AM62*1</f>
        <v>4</v>
      </c>
      <c r="AQ62" s="253"/>
      <c r="AR62" s="9" t="s">
        <v>38</v>
      </c>
      <c r="AS62" s="251">
        <f>AB63+AE63</f>
        <v>20</v>
      </c>
      <c r="AT62" s="253"/>
      <c r="AU62" s="255">
        <v>1</v>
      </c>
      <c r="AV62" s="253"/>
    </row>
    <row r="63" spans="2:48" s="12" customFormat="1" ht="18" customHeight="1">
      <c r="B63" s="260"/>
      <c r="C63" s="262"/>
      <c r="D63" s="14">
        <f>L59</f>
        <v>10</v>
      </c>
      <c r="E63" s="14" t="s">
        <v>39</v>
      </c>
      <c r="F63" s="15">
        <f>J59</f>
        <v>6</v>
      </c>
      <c r="G63" s="14">
        <f>L61</f>
        <v>11</v>
      </c>
      <c r="H63" s="14" t="s">
        <v>39</v>
      </c>
      <c r="I63" s="15">
        <f>J61</f>
        <v>1</v>
      </c>
      <c r="J63" s="270"/>
      <c r="K63" s="263"/>
      <c r="L63" s="271"/>
      <c r="M63" s="252"/>
      <c r="N63" s="252"/>
      <c r="O63" s="252"/>
      <c r="P63" s="252"/>
      <c r="Q63" s="254"/>
      <c r="R63" s="256"/>
      <c r="S63" s="254"/>
      <c r="T63" s="16" t="s">
        <v>305</v>
      </c>
      <c r="U63" s="252">
        <f>F63+I63</f>
        <v>7</v>
      </c>
      <c r="V63" s="254"/>
      <c r="W63" s="256"/>
      <c r="X63" s="254"/>
      <c r="Y63" s="17"/>
      <c r="Z63" s="260"/>
      <c r="AA63" s="262"/>
      <c r="AB63" s="14">
        <f>AJ59</f>
        <v>12</v>
      </c>
      <c r="AC63" s="14" t="s">
        <v>39</v>
      </c>
      <c r="AD63" s="15">
        <f>AH59</f>
        <v>0</v>
      </c>
      <c r="AE63" s="14">
        <f>AJ61</f>
        <v>8</v>
      </c>
      <c r="AF63" s="14" t="s">
        <v>39</v>
      </c>
      <c r="AG63" s="15">
        <f>AH61</f>
        <v>7</v>
      </c>
      <c r="AH63" s="270"/>
      <c r="AI63" s="263"/>
      <c r="AJ63" s="271"/>
      <c r="AK63" s="252"/>
      <c r="AL63" s="252"/>
      <c r="AM63" s="252"/>
      <c r="AN63" s="252"/>
      <c r="AO63" s="254"/>
      <c r="AP63" s="256"/>
      <c r="AQ63" s="254"/>
      <c r="AR63" s="16" t="s">
        <v>305</v>
      </c>
      <c r="AS63" s="252">
        <f>AD63+AG63</f>
        <v>7</v>
      </c>
      <c r="AT63" s="254"/>
      <c r="AU63" s="256"/>
      <c r="AV63" s="254"/>
    </row>
    <row r="66" spans="2:48" s="12" customFormat="1" ht="18" customHeight="1">
      <c r="B66" s="268" t="s">
        <v>165</v>
      </c>
      <c r="C66" s="269"/>
      <c r="D66" s="267">
        <f>+B67</f>
        <v>43</v>
      </c>
      <c r="E66" s="267"/>
      <c r="F66" s="266"/>
      <c r="G66" s="267">
        <f>+B69</f>
        <v>44</v>
      </c>
      <c r="H66" s="267"/>
      <c r="I66" s="266"/>
      <c r="J66" s="255">
        <f>+B71</f>
        <v>45</v>
      </c>
      <c r="K66" s="251"/>
      <c r="L66" s="258"/>
      <c r="M66" s="10" t="s">
        <v>29</v>
      </c>
      <c r="N66" s="10" t="s">
        <v>30</v>
      </c>
      <c r="O66" s="10" t="s">
        <v>31</v>
      </c>
      <c r="P66" s="10" t="s">
        <v>32</v>
      </c>
      <c r="Q66" s="11" t="s">
        <v>33</v>
      </c>
      <c r="R66" s="265" t="s">
        <v>34</v>
      </c>
      <c r="S66" s="266"/>
      <c r="T66" s="265" t="s">
        <v>35</v>
      </c>
      <c r="U66" s="267"/>
      <c r="V66" s="266"/>
      <c r="W66" s="265" t="s">
        <v>36</v>
      </c>
      <c r="X66" s="266"/>
      <c r="Y66" s="17"/>
      <c r="Z66" s="268" t="s">
        <v>166</v>
      </c>
      <c r="AA66" s="269"/>
      <c r="AB66" s="267">
        <f>+Z67</f>
        <v>46</v>
      </c>
      <c r="AC66" s="267"/>
      <c r="AD66" s="266"/>
      <c r="AE66" s="267">
        <f>+Z69</f>
        <v>47</v>
      </c>
      <c r="AF66" s="267"/>
      <c r="AG66" s="266"/>
      <c r="AH66" s="255">
        <f>+Z71</f>
        <v>48</v>
      </c>
      <c r="AI66" s="251"/>
      <c r="AJ66" s="258"/>
      <c r="AK66" s="10" t="s">
        <v>29</v>
      </c>
      <c r="AL66" s="10" t="s">
        <v>30</v>
      </c>
      <c r="AM66" s="10" t="s">
        <v>31</v>
      </c>
      <c r="AN66" s="10" t="s">
        <v>32</v>
      </c>
      <c r="AO66" s="11" t="s">
        <v>33</v>
      </c>
      <c r="AP66" s="265" t="s">
        <v>34</v>
      </c>
      <c r="AQ66" s="266"/>
      <c r="AR66" s="265" t="s">
        <v>35</v>
      </c>
      <c r="AS66" s="267"/>
      <c r="AT66" s="266"/>
      <c r="AU66" s="265" t="s">
        <v>36</v>
      </c>
      <c r="AV66" s="266"/>
    </row>
    <row r="67" spans="2:48" s="12" customFormat="1" ht="18" customHeight="1">
      <c r="B67" s="259">
        <v>43</v>
      </c>
      <c r="C67" s="261" t="str">
        <f>VLOOKUP(B67,'参加チーム名'!$C$3:$D117,2)</f>
        <v>松陵ヤンキ－ズ</v>
      </c>
      <c r="D67" s="263"/>
      <c r="E67" s="263"/>
      <c r="F67" s="264"/>
      <c r="G67" s="257" t="str">
        <f>IF(G68=""," ",IF(G68&gt;I68,"○",IF(G68&lt;I68,"×","△")))</f>
        <v>△</v>
      </c>
      <c r="H67" s="251"/>
      <c r="I67" s="253"/>
      <c r="J67" s="257" t="str">
        <f>IF(J68=""," ",IF(J68&gt;L68,"○",IF(J68&lt;L68,"×","△")))</f>
        <v>×</v>
      </c>
      <c r="K67" s="251"/>
      <c r="L67" s="258"/>
      <c r="M67" s="251">
        <f>IF(G68&gt;I68,1,0)+IF(J68&gt;L68,1,0)</f>
        <v>0</v>
      </c>
      <c r="N67" s="251" t="s">
        <v>37</v>
      </c>
      <c r="O67" s="251">
        <f>IF(G68+I68&gt;0,IF(G68=I68,1,0),0)+IF(J68+L68&gt;0,IF(J68=L68,1,0),0)</f>
        <v>1</v>
      </c>
      <c r="P67" s="251" t="s">
        <v>37</v>
      </c>
      <c r="Q67" s="253">
        <f>IF(G68&lt;I68,1,0)+IF(J68&lt;L68,1,0)</f>
        <v>1</v>
      </c>
      <c r="R67" s="255">
        <f>M67*2+O67*1</f>
        <v>1</v>
      </c>
      <c r="S67" s="253"/>
      <c r="T67" s="9" t="s">
        <v>38</v>
      </c>
      <c r="U67" s="251">
        <f>G68+J68</f>
        <v>13</v>
      </c>
      <c r="V67" s="253"/>
      <c r="W67" s="255">
        <v>3</v>
      </c>
      <c r="X67" s="253"/>
      <c r="Y67" s="17"/>
      <c r="Z67" s="259">
        <v>46</v>
      </c>
      <c r="AA67" s="261" t="str">
        <f>VLOOKUP(Z67,'参加チーム名'!$C$3:$D117,2)</f>
        <v>太田風の子ハリケ－ン</v>
      </c>
      <c r="AB67" s="263"/>
      <c r="AC67" s="263"/>
      <c r="AD67" s="264"/>
      <c r="AE67" s="257" t="str">
        <f>IF(AE68=""," ",IF(AE68&gt;AG68,"○",IF(AE68&lt;AG68,"×","△")))</f>
        <v>×</v>
      </c>
      <c r="AF67" s="251"/>
      <c r="AG67" s="253"/>
      <c r="AH67" s="257" t="str">
        <f>IF(AH68=""," ",IF(AH68&gt;AJ68,"○",IF(AH68&lt;AJ68,"×","△")))</f>
        <v>○</v>
      </c>
      <c r="AI67" s="251"/>
      <c r="AJ67" s="258"/>
      <c r="AK67" s="251">
        <f>IF(AE68&gt;AG68,1,0)+IF(AH68&gt;AJ68,1,0)</f>
        <v>1</v>
      </c>
      <c r="AL67" s="251" t="s">
        <v>37</v>
      </c>
      <c r="AM67" s="251">
        <f>IF(AE68+AG68&gt;0,IF(AE68=AG68,1,0),0)+IF(AH68+AJ68&gt;0,IF(AH68=AJ68,1,0),0)</f>
        <v>0</v>
      </c>
      <c r="AN67" s="251" t="s">
        <v>37</v>
      </c>
      <c r="AO67" s="253">
        <f>IF(AE68&lt;AG68,1,0)+IF(AH68&lt;AJ68,1,0)</f>
        <v>1</v>
      </c>
      <c r="AP67" s="255">
        <f>AK67*2+AM67*1</f>
        <v>2</v>
      </c>
      <c r="AQ67" s="253"/>
      <c r="AR67" s="9" t="s">
        <v>38</v>
      </c>
      <c r="AS67" s="251">
        <f>AE68+AH68</f>
        <v>15</v>
      </c>
      <c r="AT67" s="253"/>
      <c r="AU67" s="255">
        <v>2</v>
      </c>
      <c r="AV67" s="253"/>
    </row>
    <row r="68" spans="2:48" s="12" customFormat="1" ht="18" customHeight="1">
      <c r="B68" s="260"/>
      <c r="C68" s="262"/>
      <c r="D68" s="263"/>
      <c r="E68" s="263"/>
      <c r="F68" s="264"/>
      <c r="G68" s="14">
        <v>9</v>
      </c>
      <c r="H68" s="14" t="s">
        <v>39</v>
      </c>
      <c r="I68" s="15">
        <v>9</v>
      </c>
      <c r="J68" s="13">
        <v>4</v>
      </c>
      <c r="K68" s="14" t="s">
        <v>39</v>
      </c>
      <c r="L68" s="115">
        <v>7</v>
      </c>
      <c r="M68" s="252"/>
      <c r="N68" s="252"/>
      <c r="O68" s="252"/>
      <c r="P68" s="252"/>
      <c r="Q68" s="254"/>
      <c r="R68" s="256"/>
      <c r="S68" s="254"/>
      <c r="T68" s="16" t="s">
        <v>305</v>
      </c>
      <c r="U68" s="252">
        <f>I68+L68</f>
        <v>16</v>
      </c>
      <c r="V68" s="254"/>
      <c r="W68" s="256"/>
      <c r="X68" s="254"/>
      <c r="Y68" s="17"/>
      <c r="Z68" s="260"/>
      <c r="AA68" s="262"/>
      <c r="AB68" s="263"/>
      <c r="AC68" s="263"/>
      <c r="AD68" s="264"/>
      <c r="AE68" s="14">
        <v>5</v>
      </c>
      <c r="AF68" s="14" t="s">
        <v>39</v>
      </c>
      <c r="AG68" s="15">
        <v>10</v>
      </c>
      <c r="AH68" s="13">
        <v>10</v>
      </c>
      <c r="AI68" s="14" t="s">
        <v>39</v>
      </c>
      <c r="AJ68" s="115">
        <v>4</v>
      </c>
      <c r="AK68" s="252"/>
      <c r="AL68" s="252"/>
      <c r="AM68" s="252"/>
      <c r="AN68" s="252"/>
      <c r="AO68" s="254"/>
      <c r="AP68" s="256"/>
      <c r="AQ68" s="254"/>
      <c r="AR68" s="16" t="s">
        <v>305</v>
      </c>
      <c r="AS68" s="252">
        <f>AG68+AJ68</f>
        <v>14</v>
      </c>
      <c r="AT68" s="254"/>
      <c r="AU68" s="256"/>
      <c r="AV68" s="254"/>
    </row>
    <row r="69" spans="2:48" s="12" customFormat="1" ht="18" customHeight="1">
      <c r="B69" s="259">
        <v>44</v>
      </c>
      <c r="C69" s="261" t="str">
        <f>VLOOKUP(B69,'参加チーム名'!$C$3:$D119,2)</f>
        <v>五戸ミラクルボ－イズ</v>
      </c>
      <c r="D69" s="257" t="str">
        <f>IF(D70=""," ",IF(D70&gt;F70,"○",IF(D70&lt;F70,"×","△")))</f>
        <v>△</v>
      </c>
      <c r="E69" s="251"/>
      <c r="F69" s="253"/>
      <c r="G69" s="263"/>
      <c r="H69" s="263"/>
      <c r="I69" s="264"/>
      <c r="J69" s="257" t="str">
        <f>IF(J70=""," ",IF(J70&gt;L70,"○",IF(J70&lt;L70,"×","△")))</f>
        <v>×</v>
      </c>
      <c r="K69" s="251"/>
      <c r="L69" s="258"/>
      <c r="M69" s="251">
        <f>IF(D70&gt;F70,1,0)+IF(J70&gt;L70,1,0)</f>
        <v>0</v>
      </c>
      <c r="N69" s="251" t="s">
        <v>37</v>
      </c>
      <c r="O69" s="251">
        <f>IF(D70+F70&gt;0,IF(D70=F70,1,0),0)+IF(J70+L70&gt;0,IF(J70=L70,1,0),0)</f>
        <v>1</v>
      </c>
      <c r="P69" s="251" t="s">
        <v>37</v>
      </c>
      <c r="Q69" s="253">
        <f>IF(D70&lt;F70,1,0)+IF(J70&lt;L70,1,0)</f>
        <v>1</v>
      </c>
      <c r="R69" s="255">
        <f>M69*2+O69*1</f>
        <v>1</v>
      </c>
      <c r="S69" s="253"/>
      <c r="T69" s="9" t="s">
        <v>38</v>
      </c>
      <c r="U69" s="251">
        <f>D70+J70</f>
        <v>14</v>
      </c>
      <c r="V69" s="253"/>
      <c r="W69" s="255">
        <v>2</v>
      </c>
      <c r="X69" s="253"/>
      <c r="Y69" s="17"/>
      <c r="Z69" s="259">
        <v>47</v>
      </c>
      <c r="AA69" s="261" t="str">
        <f>VLOOKUP(Z69,'参加チーム名'!$C$3:$D119,2)</f>
        <v>鹿島ドッジファイタ－ズ</v>
      </c>
      <c r="AB69" s="257" t="str">
        <f>IF(AB70=""," ",IF(AB70&gt;AD70,"○",IF(AB70&lt;AD70,"×","△")))</f>
        <v>○</v>
      </c>
      <c r="AC69" s="251"/>
      <c r="AD69" s="253"/>
      <c r="AE69" s="263"/>
      <c r="AF69" s="263"/>
      <c r="AG69" s="264"/>
      <c r="AH69" s="257" t="str">
        <f>IF(AH70=""," ",IF(AH70&gt;AJ70,"○",IF(AH70&lt;AJ70,"×","△")))</f>
        <v>○</v>
      </c>
      <c r="AI69" s="251"/>
      <c r="AJ69" s="258"/>
      <c r="AK69" s="251">
        <f>IF(AB70&gt;AD70,1,0)+IF(AH70&gt;AJ70,1,0)</f>
        <v>2</v>
      </c>
      <c r="AL69" s="251" t="s">
        <v>37</v>
      </c>
      <c r="AM69" s="251">
        <f>IF(AB70+AD70&gt;0,IF(AB70=AD70,1,0),0)+IF(AH70+AJ70&gt;0,IF(AH70=AJ70,1,0),0)</f>
        <v>0</v>
      </c>
      <c r="AN69" s="251" t="s">
        <v>37</v>
      </c>
      <c r="AO69" s="253">
        <f>IF(AB70&lt;AD70,1,0)+IF(AH70&lt;AJ70,1,0)</f>
        <v>0</v>
      </c>
      <c r="AP69" s="255">
        <f>AK69*2+AM69*1</f>
        <v>4</v>
      </c>
      <c r="AQ69" s="253"/>
      <c r="AR69" s="9" t="s">
        <v>38</v>
      </c>
      <c r="AS69" s="251">
        <f>AB70+AH70</f>
        <v>21</v>
      </c>
      <c r="AT69" s="253"/>
      <c r="AU69" s="255">
        <v>1</v>
      </c>
      <c r="AV69" s="253"/>
    </row>
    <row r="70" spans="2:48" s="12" customFormat="1" ht="18" customHeight="1">
      <c r="B70" s="260"/>
      <c r="C70" s="262"/>
      <c r="D70" s="14">
        <f>I68</f>
        <v>9</v>
      </c>
      <c r="E70" s="14" t="s">
        <v>39</v>
      </c>
      <c r="F70" s="15">
        <f>G68</f>
        <v>9</v>
      </c>
      <c r="G70" s="263"/>
      <c r="H70" s="263"/>
      <c r="I70" s="264"/>
      <c r="J70" s="13">
        <v>5</v>
      </c>
      <c r="K70" s="14" t="s">
        <v>39</v>
      </c>
      <c r="L70" s="115">
        <v>10</v>
      </c>
      <c r="M70" s="252"/>
      <c r="N70" s="252"/>
      <c r="O70" s="252"/>
      <c r="P70" s="252"/>
      <c r="Q70" s="254"/>
      <c r="R70" s="256"/>
      <c r="S70" s="254"/>
      <c r="T70" s="16" t="s">
        <v>305</v>
      </c>
      <c r="U70" s="252">
        <f>F70+L70</f>
        <v>19</v>
      </c>
      <c r="V70" s="254"/>
      <c r="W70" s="256"/>
      <c r="X70" s="254"/>
      <c r="Y70" s="17"/>
      <c r="Z70" s="260"/>
      <c r="AA70" s="262"/>
      <c r="AB70" s="14">
        <f>AG68</f>
        <v>10</v>
      </c>
      <c r="AC70" s="14" t="s">
        <v>39</v>
      </c>
      <c r="AD70" s="15">
        <f>AE68</f>
        <v>5</v>
      </c>
      <c r="AE70" s="263"/>
      <c r="AF70" s="263"/>
      <c r="AG70" s="264"/>
      <c r="AH70" s="13">
        <v>11</v>
      </c>
      <c r="AI70" s="14" t="s">
        <v>39</v>
      </c>
      <c r="AJ70" s="115">
        <v>3</v>
      </c>
      <c r="AK70" s="252"/>
      <c r="AL70" s="252"/>
      <c r="AM70" s="252"/>
      <c r="AN70" s="252"/>
      <c r="AO70" s="254"/>
      <c r="AP70" s="256"/>
      <c r="AQ70" s="254"/>
      <c r="AR70" s="16" t="s">
        <v>305</v>
      </c>
      <c r="AS70" s="252">
        <f>AD70+AJ70</f>
        <v>8</v>
      </c>
      <c r="AT70" s="254"/>
      <c r="AU70" s="256"/>
      <c r="AV70" s="254"/>
    </row>
    <row r="71" spans="2:48" s="12" customFormat="1" ht="18" customHeight="1">
      <c r="B71" s="259">
        <v>45</v>
      </c>
      <c r="C71" s="261" t="str">
        <f>VLOOKUP(B71,'参加チーム名'!$C$3:$D119,2)</f>
        <v>悟天崩</v>
      </c>
      <c r="D71" s="257" t="str">
        <f>IF(D72=""," ",IF(D72&gt;F72,"○",IF(D72&lt;F72,"×","△")))</f>
        <v>○</v>
      </c>
      <c r="E71" s="251"/>
      <c r="F71" s="253"/>
      <c r="G71" s="257" t="str">
        <f>IF(G72=""," ",IF(G72&gt;I72,"○",IF(G72&lt;I72,"×","△")))</f>
        <v>○</v>
      </c>
      <c r="H71" s="251"/>
      <c r="I71" s="253"/>
      <c r="J71" s="270"/>
      <c r="K71" s="263"/>
      <c r="L71" s="271"/>
      <c r="M71" s="251">
        <f>IF(D72&gt;F72,1,0)+IF(G72&gt;I72,1,0)</f>
        <v>2</v>
      </c>
      <c r="N71" s="251" t="s">
        <v>37</v>
      </c>
      <c r="O71" s="251">
        <f>IF(D72+F72&gt;0,IF(D72=F72,1,0),0)+IF(G72+I72&gt;0,IF(G72=I72,1,0),0)</f>
        <v>0</v>
      </c>
      <c r="P71" s="251" t="s">
        <v>37</v>
      </c>
      <c r="Q71" s="253">
        <f>IF(D72&lt;F72,1,0)+IF(G72&lt;I72,1,0)</f>
        <v>0</v>
      </c>
      <c r="R71" s="255">
        <f>M71*2+O71*1</f>
        <v>4</v>
      </c>
      <c r="S71" s="253"/>
      <c r="T71" s="9" t="s">
        <v>38</v>
      </c>
      <c r="U71" s="251">
        <f>D72+G72</f>
        <v>17</v>
      </c>
      <c r="V71" s="253"/>
      <c r="W71" s="255">
        <v>1</v>
      </c>
      <c r="X71" s="253"/>
      <c r="Y71" s="17"/>
      <c r="Z71" s="259">
        <v>48</v>
      </c>
      <c r="AA71" s="261" t="str">
        <f>VLOOKUP(Z71,'参加チーム名'!$C$3:$D119,2)</f>
        <v>杉小ｷｬｲ-ﾝﾌﾞﾗｻﾞ-ｽﾞＸ</v>
      </c>
      <c r="AB71" s="257" t="str">
        <f>IF(AB72=""," ",IF(AB72&gt;AD72,"○",IF(AB72&lt;AD72,"×","△")))</f>
        <v>×</v>
      </c>
      <c r="AC71" s="251"/>
      <c r="AD71" s="253"/>
      <c r="AE71" s="257" t="str">
        <f>IF(AE72=""," ",IF(AE72&gt;AG72,"○",IF(AE72&lt;AG72,"×","△")))</f>
        <v>×</v>
      </c>
      <c r="AF71" s="251"/>
      <c r="AG71" s="253"/>
      <c r="AH71" s="270"/>
      <c r="AI71" s="263"/>
      <c r="AJ71" s="271"/>
      <c r="AK71" s="251">
        <f>IF(AB72&gt;AD72,1,0)+IF(AE72&gt;AG72,1,0)</f>
        <v>0</v>
      </c>
      <c r="AL71" s="251" t="s">
        <v>37</v>
      </c>
      <c r="AM71" s="251">
        <f>IF(AB72+AD72&gt;0,IF(AB72=AD72,1,0),0)+IF(AE72+AG72&gt;0,IF(AE72=AG72,1,0),0)</f>
        <v>0</v>
      </c>
      <c r="AN71" s="251" t="s">
        <v>37</v>
      </c>
      <c r="AO71" s="253">
        <f>IF(AB72&lt;AD72,1,0)+IF(AE72&lt;AG72,1,0)</f>
        <v>2</v>
      </c>
      <c r="AP71" s="255">
        <f>AK71*2+AM71*1</f>
        <v>0</v>
      </c>
      <c r="AQ71" s="253"/>
      <c r="AR71" s="9" t="s">
        <v>38</v>
      </c>
      <c r="AS71" s="251">
        <f>AB72+AE72</f>
        <v>7</v>
      </c>
      <c r="AT71" s="253"/>
      <c r="AU71" s="255">
        <v>3</v>
      </c>
      <c r="AV71" s="253"/>
    </row>
    <row r="72" spans="2:48" s="12" customFormat="1" ht="18" customHeight="1">
      <c r="B72" s="260"/>
      <c r="C72" s="262"/>
      <c r="D72" s="14">
        <f>L68</f>
        <v>7</v>
      </c>
      <c r="E72" s="14" t="s">
        <v>39</v>
      </c>
      <c r="F72" s="15">
        <f>J68</f>
        <v>4</v>
      </c>
      <c r="G72" s="14">
        <f>L70</f>
        <v>10</v>
      </c>
      <c r="H72" s="14" t="s">
        <v>39</v>
      </c>
      <c r="I72" s="15">
        <f>J70</f>
        <v>5</v>
      </c>
      <c r="J72" s="270"/>
      <c r="K72" s="263"/>
      <c r="L72" s="271"/>
      <c r="M72" s="252"/>
      <c r="N72" s="252"/>
      <c r="O72" s="252"/>
      <c r="P72" s="252"/>
      <c r="Q72" s="254"/>
      <c r="R72" s="256"/>
      <c r="S72" s="254"/>
      <c r="T72" s="16" t="s">
        <v>305</v>
      </c>
      <c r="U72" s="252">
        <f>F72+I72</f>
        <v>9</v>
      </c>
      <c r="V72" s="254"/>
      <c r="W72" s="256"/>
      <c r="X72" s="254"/>
      <c r="Y72" s="17"/>
      <c r="Z72" s="260"/>
      <c r="AA72" s="262"/>
      <c r="AB72" s="14">
        <f>AJ68</f>
        <v>4</v>
      </c>
      <c r="AC72" s="14" t="s">
        <v>39</v>
      </c>
      <c r="AD72" s="15">
        <f>AH68</f>
        <v>10</v>
      </c>
      <c r="AE72" s="14">
        <f>AJ70</f>
        <v>3</v>
      </c>
      <c r="AF72" s="14" t="s">
        <v>39</v>
      </c>
      <c r="AG72" s="15">
        <f>AH70</f>
        <v>11</v>
      </c>
      <c r="AH72" s="270"/>
      <c r="AI72" s="263"/>
      <c r="AJ72" s="271"/>
      <c r="AK72" s="252"/>
      <c r="AL72" s="252"/>
      <c r="AM72" s="252"/>
      <c r="AN72" s="252"/>
      <c r="AO72" s="254"/>
      <c r="AP72" s="256"/>
      <c r="AQ72" s="254"/>
      <c r="AR72" s="16" t="s">
        <v>305</v>
      </c>
      <c r="AS72" s="252">
        <f>AD72+AG72</f>
        <v>21</v>
      </c>
      <c r="AT72" s="254"/>
      <c r="AU72" s="256"/>
      <c r="AV72" s="254"/>
    </row>
  </sheetData>
  <mergeCells count="786">
    <mergeCell ref="AS71:AT71"/>
    <mergeCell ref="AU71:AV72"/>
    <mergeCell ref="U72:V72"/>
    <mergeCell ref="AS72:AT72"/>
    <mergeCell ref="AM71:AM72"/>
    <mergeCell ref="AN71:AN72"/>
    <mergeCell ref="AO71:AO72"/>
    <mergeCell ref="AP71:AQ72"/>
    <mergeCell ref="AE71:AG71"/>
    <mergeCell ref="AH71:AJ72"/>
    <mergeCell ref="AK71:AK72"/>
    <mergeCell ref="AL71:AL72"/>
    <mergeCell ref="W71:X72"/>
    <mergeCell ref="Z71:Z72"/>
    <mergeCell ref="AA71:AA72"/>
    <mergeCell ref="AB71:AD71"/>
    <mergeCell ref="P71:P72"/>
    <mergeCell ref="Q71:Q72"/>
    <mergeCell ref="R71:S72"/>
    <mergeCell ref="U71:V71"/>
    <mergeCell ref="J71:L72"/>
    <mergeCell ref="M71:M72"/>
    <mergeCell ref="N71:N72"/>
    <mergeCell ref="O71:O72"/>
    <mergeCell ref="B71:B72"/>
    <mergeCell ref="C71:C72"/>
    <mergeCell ref="D71:F71"/>
    <mergeCell ref="G71:I71"/>
    <mergeCell ref="AS69:AT69"/>
    <mergeCell ref="AU69:AV70"/>
    <mergeCell ref="U70:V70"/>
    <mergeCell ref="AS70:AT70"/>
    <mergeCell ref="AM69:AM70"/>
    <mergeCell ref="AN69:AN70"/>
    <mergeCell ref="AO69:AO70"/>
    <mergeCell ref="AP69:AQ70"/>
    <mergeCell ref="AE69:AG70"/>
    <mergeCell ref="AH69:AJ69"/>
    <mergeCell ref="AK69:AK70"/>
    <mergeCell ref="AL69:AL70"/>
    <mergeCell ref="W69:X70"/>
    <mergeCell ref="Z69:Z70"/>
    <mergeCell ref="AA69:AA70"/>
    <mergeCell ref="AB69:AD69"/>
    <mergeCell ref="P69:P70"/>
    <mergeCell ref="Q69:Q70"/>
    <mergeCell ref="R69:S70"/>
    <mergeCell ref="U69:V69"/>
    <mergeCell ref="J69:L69"/>
    <mergeCell ref="M69:M70"/>
    <mergeCell ref="N69:N70"/>
    <mergeCell ref="O69:O70"/>
    <mergeCell ref="B69:B70"/>
    <mergeCell ref="C69:C70"/>
    <mergeCell ref="D69:F69"/>
    <mergeCell ref="G69:I70"/>
    <mergeCell ref="AS67:AT67"/>
    <mergeCell ref="AU67:AV68"/>
    <mergeCell ref="U68:V68"/>
    <mergeCell ref="AS68:AT68"/>
    <mergeCell ref="AM67:AM68"/>
    <mergeCell ref="AN67:AN68"/>
    <mergeCell ref="AO67:AO68"/>
    <mergeCell ref="AP67:AQ68"/>
    <mergeCell ref="AE67:AG67"/>
    <mergeCell ref="AH67:AJ67"/>
    <mergeCell ref="AK67:AK68"/>
    <mergeCell ref="AL67:AL68"/>
    <mergeCell ref="W67:X68"/>
    <mergeCell ref="Z67:Z68"/>
    <mergeCell ref="AA67:AA68"/>
    <mergeCell ref="AB67:AD68"/>
    <mergeCell ref="P67:P68"/>
    <mergeCell ref="Q67:Q68"/>
    <mergeCell ref="R67:S68"/>
    <mergeCell ref="U67:V67"/>
    <mergeCell ref="AR66:AT66"/>
    <mergeCell ref="AU66:AV66"/>
    <mergeCell ref="B67:B68"/>
    <mergeCell ref="C67:C68"/>
    <mergeCell ref="D67:F68"/>
    <mergeCell ref="G67:I67"/>
    <mergeCell ref="J67:L67"/>
    <mergeCell ref="M67:M68"/>
    <mergeCell ref="N67:N68"/>
    <mergeCell ref="O67:O68"/>
    <mergeCell ref="AB66:AD66"/>
    <mergeCell ref="AE66:AG66"/>
    <mergeCell ref="AH66:AJ66"/>
    <mergeCell ref="AP66:AQ66"/>
    <mergeCell ref="R66:S66"/>
    <mergeCell ref="T66:V66"/>
    <mergeCell ref="W66:X66"/>
    <mergeCell ref="Z66:AA66"/>
    <mergeCell ref="B66:C66"/>
    <mergeCell ref="D66:F66"/>
    <mergeCell ref="G66:I66"/>
    <mergeCell ref="J66:L66"/>
    <mergeCell ref="AS62:AT62"/>
    <mergeCell ref="AU62:AV63"/>
    <mergeCell ref="U63:V63"/>
    <mergeCell ref="AS63:AT63"/>
    <mergeCell ref="AM62:AM63"/>
    <mergeCell ref="AN62:AN63"/>
    <mergeCell ref="AO62:AO63"/>
    <mergeCell ref="AP62:AQ63"/>
    <mergeCell ref="AE62:AG62"/>
    <mergeCell ref="AH62:AJ63"/>
    <mergeCell ref="AK62:AK63"/>
    <mergeCell ref="AL62:AL63"/>
    <mergeCell ref="W62:X63"/>
    <mergeCell ref="Z62:Z63"/>
    <mergeCell ref="AA62:AA63"/>
    <mergeCell ref="AB62:AD62"/>
    <mergeCell ref="P62:P63"/>
    <mergeCell ref="Q62:Q63"/>
    <mergeCell ref="R62:S63"/>
    <mergeCell ref="U62:V62"/>
    <mergeCell ref="J62:L63"/>
    <mergeCell ref="M62:M63"/>
    <mergeCell ref="N62:N63"/>
    <mergeCell ref="O62:O63"/>
    <mergeCell ref="B62:B63"/>
    <mergeCell ref="C62:C63"/>
    <mergeCell ref="D62:F62"/>
    <mergeCell ref="G62:I62"/>
    <mergeCell ref="AS60:AT60"/>
    <mergeCell ref="AU60:AV61"/>
    <mergeCell ref="U61:V61"/>
    <mergeCell ref="AS61:AT61"/>
    <mergeCell ref="AM60:AM61"/>
    <mergeCell ref="AN60:AN61"/>
    <mergeCell ref="AO60:AO61"/>
    <mergeCell ref="AP60:AQ61"/>
    <mergeCell ref="AE60:AG61"/>
    <mergeCell ref="AH60:AJ60"/>
    <mergeCell ref="AK60:AK61"/>
    <mergeCell ref="AL60:AL61"/>
    <mergeCell ref="W60:X61"/>
    <mergeCell ref="Z60:Z61"/>
    <mergeCell ref="AA60:AA61"/>
    <mergeCell ref="AB60:AD60"/>
    <mergeCell ref="P60:P61"/>
    <mergeCell ref="Q60:Q61"/>
    <mergeCell ref="R60:S61"/>
    <mergeCell ref="U60:V60"/>
    <mergeCell ref="J60:L60"/>
    <mergeCell ref="M60:M61"/>
    <mergeCell ref="N60:N61"/>
    <mergeCell ref="O60:O61"/>
    <mergeCell ref="B60:B61"/>
    <mergeCell ref="C60:C61"/>
    <mergeCell ref="D60:F60"/>
    <mergeCell ref="G60:I61"/>
    <mergeCell ref="AS58:AT58"/>
    <mergeCell ref="AU58:AV59"/>
    <mergeCell ref="U59:V59"/>
    <mergeCell ref="AS59:AT59"/>
    <mergeCell ref="AM58:AM59"/>
    <mergeCell ref="AN58:AN59"/>
    <mergeCell ref="AO58:AO59"/>
    <mergeCell ref="AP58:AQ59"/>
    <mergeCell ref="AE58:AG58"/>
    <mergeCell ref="AH58:AJ58"/>
    <mergeCell ref="AK58:AK59"/>
    <mergeCell ref="AL58:AL59"/>
    <mergeCell ref="W58:X59"/>
    <mergeCell ref="Z58:Z59"/>
    <mergeCell ref="AA58:AA59"/>
    <mergeCell ref="AB58:AD59"/>
    <mergeCell ref="P58:P59"/>
    <mergeCell ref="Q58:Q59"/>
    <mergeCell ref="R58:S59"/>
    <mergeCell ref="U58:V58"/>
    <mergeCell ref="AR57:AT57"/>
    <mergeCell ref="AU57:AV57"/>
    <mergeCell ref="B58:B59"/>
    <mergeCell ref="C58:C59"/>
    <mergeCell ref="D58:F59"/>
    <mergeCell ref="G58:I58"/>
    <mergeCell ref="J58:L58"/>
    <mergeCell ref="M58:M59"/>
    <mergeCell ref="N58:N59"/>
    <mergeCell ref="O58:O59"/>
    <mergeCell ref="AB57:AD57"/>
    <mergeCell ref="AE57:AG57"/>
    <mergeCell ref="AH57:AJ57"/>
    <mergeCell ref="AP57:AQ57"/>
    <mergeCell ref="R57:S57"/>
    <mergeCell ref="T57:V57"/>
    <mergeCell ref="W57:X57"/>
    <mergeCell ref="Z57:AA57"/>
    <mergeCell ref="B57:C57"/>
    <mergeCell ref="D57:F57"/>
    <mergeCell ref="G57:I57"/>
    <mergeCell ref="J57:L57"/>
    <mergeCell ref="AP53:AQ54"/>
    <mergeCell ref="AS53:AT53"/>
    <mergeCell ref="AU53:AV54"/>
    <mergeCell ref="U54:V54"/>
    <mergeCell ref="AS54:AT54"/>
    <mergeCell ref="AL53:AL54"/>
    <mergeCell ref="AM53:AM54"/>
    <mergeCell ref="AN53:AN54"/>
    <mergeCell ref="AO53:AO54"/>
    <mergeCell ref="AB53:AD53"/>
    <mergeCell ref="AE53:AG53"/>
    <mergeCell ref="AH53:AJ54"/>
    <mergeCell ref="AK53:AK54"/>
    <mergeCell ref="U53:V53"/>
    <mergeCell ref="W53:X54"/>
    <mergeCell ref="Z53:Z54"/>
    <mergeCell ref="AA53:AA54"/>
    <mergeCell ref="O53:O54"/>
    <mergeCell ref="P53:P54"/>
    <mergeCell ref="Q53:Q54"/>
    <mergeCell ref="R53:S54"/>
    <mergeCell ref="AU51:AV52"/>
    <mergeCell ref="U52:V52"/>
    <mergeCell ref="AS52:AT52"/>
    <mergeCell ref="B53:B54"/>
    <mergeCell ref="C53:C54"/>
    <mergeCell ref="D53:F53"/>
    <mergeCell ref="G53:I53"/>
    <mergeCell ref="J53:L54"/>
    <mergeCell ref="M53:M54"/>
    <mergeCell ref="N53:N54"/>
    <mergeCell ref="Z3:AA3"/>
    <mergeCell ref="AB3:AD3"/>
    <mergeCell ref="AE3:AG3"/>
    <mergeCell ref="AH3:AJ3"/>
    <mergeCell ref="AA4:AA5"/>
    <mergeCell ref="AL4:AL5"/>
    <mergeCell ref="AM4:AM5"/>
    <mergeCell ref="Z12:AA12"/>
    <mergeCell ref="AB12:AD12"/>
    <mergeCell ref="AE12:AG12"/>
    <mergeCell ref="AH12:AJ12"/>
    <mergeCell ref="AM6:AM7"/>
    <mergeCell ref="AM8:AM9"/>
    <mergeCell ref="Z4:Z5"/>
    <mergeCell ref="AU12:AV12"/>
    <mergeCell ref="AN4:AN5"/>
    <mergeCell ref="AO4:AO5"/>
    <mergeCell ref="AP4:AQ5"/>
    <mergeCell ref="AL6:AL7"/>
    <mergeCell ref="Z13:Z14"/>
    <mergeCell ref="AA13:AA14"/>
    <mergeCell ref="AB13:AD14"/>
    <mergeCell ref="AE13:AG13"/>
    <mergeCell ref="Z6:Z7"/>
    <mergeCell ref="AB6:AD6"/>
    <mergeCell ref="AE6:AG7"/>
    <mergeCell ref="AH6:AJ6"/>
    <mergeCell ref="AA6:AA7"/>
    <mergeCell ref="AM13:AM14"/>
    <mergeCell ref="AN13:AN14"/>
    <mergeCell ref="AO13:AO14"/>
    <mergeCell ref="AP13:AQ14"/>
    <mergeCell ref="AU13:AV14"/>
    <mergeCell ref="AS14:AT14"/>
    <mergeCell ref="AN6:AN7"/>
    <mergeCell ref="AO6:AO7"/>
    <mergeCell ref="AP6:AQ7"/>
    <mergeCell ref="AS6:AT6"/>
    <mergeCell ref="AU6:AV7"/>
    <mergeCell ref="AS7:AT7"/>
    <mergeCell ref="AP12:AQ12"/>
    <mergeCell ref="AR12:AT12"/>
    <mergeCell ref="Z15:Z16"/>
    <mergeCell ref="AA15:AA16"/>
    <mergeCell ref="AB15:AD15"/>
    <mergeCell ref="AE15:AG16"/>
    <mergeCell ref="AH15:AJ15"/>
    <mergeCell ref="AK15:AK16"/>
    <mergeCell ref="AL15:AL16"/>
    <mergeCell ref="AA8:AA9"/>
    <mergeCell ref="AL8:AL9"/>
    <mergeCell ref="AH13:AJ13"/>
    <mergeCell ref="AK13:AK14"/>
    <mergeCell ref="AL13:AL14"/>
    <mergeCell ref="AM15:AM16"/>
    <mergeCell ref="AN15:AN16"/>
    <mergeCell ref="AO15:AO16"/>
    <mergeCell ref="AP15:AQ16"/>
    <mergeCell ref="AS15:AT15"/>
    <mergeCell ref="AU15:AV16"/>
    <mergeCell ref="AS16:AT16"/>
    <mergeCell ref="AN8:AN9"/>
    <mergeCell ref="AO8:AO9"/>
    <mergeCell ref="AP8:AQ9"/>
    <mergeCell ref="AS8:AT8"/>
    <mergeCell ref="AU8:AV9"/>
    <mergeCell ref="AS9:AT9"/>
    <mergeCell ref="AS13:AT13"/>
    <mergeCell ref="Z17:Z18"/>
    <mergeCell ref="AA17:AA18"/>
    <mergeCell ref="AB17:AD17"/>
    <mergeCell ref="AE17:AG17"/>
    <mergeCell ref="AH17:AJ18"/>
    <mergeCell ref="AK17:AK18"/>
    <mergeCell ref="AL17:AL18"/>
    <mergeCell ref="AP3:AQ3"/>
    <mergeCell ref="AK6:AK7"/>
    <mergeCell ref="AK8:AK9"/>
    <mergeCell ref="AM17:AM18"/>
    <mergeCell ref="AN17:AN18"/>
    <mergeCell ref="AO17:AO18"/>
    <mergeCell ref="AP17:AQ18"/>
    <mergeCell ref="AR3:AT3"/>
    <mergeCell ref="AU3:AV3"/>
    <mergeCell ref="AS4:AT4"/>
    <mergeCell ref="AU4:AV5"/>
    <mergeCell ref="AS5:AT5"/>
    <mergeCell ref="AB4:AD5"/>
    <mergeCell ref="AE4:AG4"/>
    <mergeCell ref="AH4:AJ4"/>
    <mergeCell ref="AK4:AK5"/>
    <mergeCell ref="Z8:Z9"/>
    <mergeCell ref="AB8:AD8"/>
    <mergeCell ref="AE8:AG8"/>
    <mergeCell ref="AH8:AJ9"/>
    <mergeCell ref="AS17:AT17"/>
    <mergeCell ref="AU17:AV18"/>
    <mergeCell ref="AS18:AT18"/>
    <mergeCell ref="B37:X38"/>
    <mergeCell ref="G21:I21"/>
    <mergeCell ref="B21:C21"/>
    <mergeCell ref="D21:F21"/>
    <mergeCell ref="B22:B23"/>
    <mergeCell ref="C22:C23"/>
    <mergeCell ref="D22:F23"/>
    <mergeCell ref="G22:I22"/>
    <mergeCell ref="J21:L21"/>
    <mergeCell ref="J22:L22"/>
    <mergeCell ref="M22:M23"/>
    <mergeCell ref="N22:N23"/>
    <mergeCell ref="O22:O23"/>
    <mergeCell ref="U22:V22"/>
    <mergeCell ref="R21:S21"/>
    <mergeCell ref="T21:V21"/>
    <mergeCell ref="P22:P23"/>
    <mergeCell ref="Q22:Q23"/>
    <mergeCell ref="R22:S23"/>
    <mergeCell ref="U23:V23"/>
    <mergeCell ref="W22:X23"/>
    <mergeCell ref="Q24:Q25"/>
    <mergeCell ref="R24:S25"/>
    <mergeCell ref="W24:X25"/>
    <mergeCell ref="U25:V25"/>
    <mergeCell ref="B26:B27"/>
    <mergeCell ref="C26:C27"/>
    <mergeCell ref="M24:M25"/>
    <mergeCell ref="N24:N25"/>
    <mergeCell ref="B24:B25"/>
    <mergeCell ref="C24:C25"/>
    <mergeCell ref="D24:F24"/>
    <mergeCell ref="G24:I25"/>
    <mergeCell ref="R26:S27"/>
    <mergeCell ref="U27:V27"/>
    <mergeCell ref="O24:O25"/>
    <mergeCell ref="J26:L27"/>
    <mergeCell ref="M26:M27"/>
    <mergeCell ref="N26:N27"/>
    <mergeCell ref="U24:V24"/>
    <mergeCell ref="W21:X21"/>
    <mergeCell ref="J24:L24"/>
    <mergeCell ref="D26:F26"/>
    <mergeCell ref="G26:I26"/>
    <mergeCell ref="O26:O27"/>
    <mergeCell ref="W26:X27"/>
    <mergeCell ref="U26:V26"/>
    <mergeCell ref="P24:P25"/>
    <mergeCell ref="P26:P27"/>
    <mergeCell ref="Q26:Q27"/>
    <mergeCell ref="B30:C30"/>
    <mergeCell ref="D30:F30"/>
    <mergeCell ref="G30:I30"/>
    <mergeCell ref="J30:L30"/>
    <mergeCell ref="R30:S30"/>
    <mergeCell ref="T30:V30"/>
    <mergeCell ref="W30:X30"/>
    <mergeCell ref="B31:B32"/>
    <mergeCell ref="C31:C32"/>
    <mergeCell ref="D31:F32"/>
    <mergeCell ref="G31:I31"/>
    <mergeCell ref="J31:L31"/>
    <mergeCell ref="M31:M32"/>
    <mergeCell ref="N31:N32"/>
    <mergeCell ref="O31:O32"/>
    <mergeCell ref="P31:P32"/>
    <mergeCell ref="Q31:Q32"/>
    <mergeCell ref="R31:S32"/>
    <mergeCell ref="U31:V31"/>
    <mergeCell ref="W31:X32"/>
    <mergeCell ref="U32:V32"/>
    <mergeCell ref="B33:B34"/>
    <mergeCell ref="C33:C34"/>
    <mergeCell ref="D33:F33"/>
    <mergeCell ref="G33:I34"/>
    <mergeCell ref="J33:L33"/>
    <mergeCell ref="M33:M34"/>
    <mergeCell ref="N33:N34"/>
    <mergeCell ref="O33:O34"/>
    <mergeCell ref="P33:P34"/>
    <mergeCell ref="Q33:Q34"/>
    <mergeCell ref="R33:S34"/>
    <mergeCell ref="U33:V33"/>
    <mergeCell ref="W33:X34"/>
    <mergeCell ref="U34:V34"/>
    <mergeCell ref="B35:B36"/>
    <mergeCell ref="C35:C36"/>
    <mergeCell ref="D35:F35"/>
    <mergeCell ref="G35:I35"/>
    <mergeCell ref="J35:L36"/>
    <mergeCell ref="M35:M36"/>
    <mergeCell ref="N35:N36"/>
    <mergeCell ref="O35:O36"/>
    <mergeCell ref="P35:P36"/>
    <mergeCell ref="Q35:Q36"/>
    <mergeCell ref="R35:S36"/>
    <mergeCell ref="U35:V35"/>
    <mergeCell ref="W35:X36"/>
    <mergeCell ref="U36:V36"/>
    <mergeCell ref="B39:C39"/>
    <mergeCell ref="D39:F39"/>
    <mergeCell ref="G39:I39"/>
    <mergeCell ref="J39:L39"/>
    <mergeCell ref="R39:S39"/>
    <mergeCell ref="T39:V39"/>
    <mergeCell ref="W39:X39"/>
    <mergeCell ref="B40:B41"/>
    <mergeCell ref="C40:C41"/>
    <mergeCell ref="D40:F41"/>
    <mergeCell ref="G40:I40"/>
    <mergeCell ref="J40:L40"/>
    <mergeCell ref="M40:M41"/>
    <mergeCell ref="N40:N41"/>
    <mergeCell ref="O40:O41"/>
    <mergeCell ref="P40:P41"/>
    <mergeCell ref="Q40:Q41"/>
    <mergeCell ref="R40:S41"/>
    <mergeCell ref="U40:V40"/>
    <mergeCell ref="U41:V41"/>
    <mergeCell ref="W40:X41"/>
    <mergeCell ref="B42:B43"/>
    <mergeCell ref="C42:C43"/>
    <mergeCell ref="D42:F42"/>
    <mergeCell ref="G42:I43"/>
    <mergeCell ref="J42:L42"/>
    <mergeCell ref="M42:M43"/>
    <mergeCell ref="N42:N43"/>
    <mergeCell ref="O42:O43"/>
    <mergeCell ref="P42:P43"/>
    <mergeCell ref="Q42:Q43"/>
    <mergeCell ref="R42:S43"/>
    <mergeCell ref="U42:V42"/>
    <mergeCell ref="W42:X43"/>
    <mergeCell ref="U43:V43"/>
    <mergeCell ref="B44:B45"/>
    <mergeCell ref="C44:C45"/>
    <mergeCell ref="D44:F44"/>
    <mergeCell ref="G44:I44"/>
    <mergeCell ref="J44:L45"/>
    <mergeCell ref="M44:M45"/>
    <mergeCell ref="N44:N45"/>
    <mergeCell ref="O44:O45"/>
    <mergeCell ref="P44:P45"/>
    <mergeCell ref="Q44:Q45"/>
    <mergeCell ref="R44:S45"/>
    <mergeCell ref="U44:V44"/>
    <mergeCell ref="U45:V45"/>
    <mergeCell ref="W44:X45"/>
    <mergeCell ref="Z21:AA21"/>
    <mergeCell ref="AB21:AD21"/>
    <mergeCell ref="AE21:AG21"/>
    <mergeCell ref="Z22:Z23"/>
    <mergeCell ref="AA22:AA23"/>
    <mergeCell ref="AB22:AD23"/>
    <mergeCell ref="AE22:AG22"/>
    <mergeCell ref="Z24:Z25"/>
    <mergeCell ref="AA24:AA25"/>
    <mergeCell ref="AH21:AJ21"/>
    <mergeCell ref="AP21:AQ21"/>
    <mergeCell ref="AR21:AT21"/>
    <mergeCell ref="AU21:AV21"/>
    <mergeCell ref="AH22:AJ22"/>
    <mergeCell ref="AK22:AK23"/>
    <mergeCell ref="AL22:AL23"/>
    <mergeCell ref="AM22:AM23"/>
    <mergeCell ref="AN22:AN23"/>
    <mergeCell ref="AO22:AO23"/>
    <mergeCell ref="AP22:AQ23"/>
    <mergeCell ref="AS22:AT22"/>
    <mergeCell ref="AS23:AT23"/>
    <mergeCell ref="AU22:AV23"/>
    <mergeCell ref="AB24:AD24"/>
    <mergeCell ref="AE24:AG25"/>
    <mergeCell ref="AH24:AJ24"/>
    <mergeCell ref="AK24:AK25"/>
    <mergeCell ref="AL24:AL25"/>
    <mergeCell ref="AM24:AM25"/>
    <mergeCell ref="AN24:AN25"/>
    <mergeCell ref="AO24:AO25"/>
    <mergeCell ref="AP24:AQ25"/>
    <mergeCell ref="AS24:AT24"/>
    <mergeCell ref="AU24:AV25"/>
    <mergeCell ref="AS25:AT25"/>
    <mergeCell ref="Z26:Z27"/>
    <mergeCell ref="AA26:AA27"/>
    <mergeCell ref="AB26:AD26"/>
    <mergeCell ref="AE26:AG26"/>
    <mergeCell ref="AH26:AJ27"/>
    <mergeCell ref="AK26:AK27"/>
    <mergeCell ref="AL26:AL27"/>
    <mergeCell ref="AM26:AM27"/>
    <mergeCell ref="AN26:AN27"/>
    <mergeCell ref="AO26:AO27"/>
    <mergeCell ref="AP26:AQ27"/>
    <mergeCell ref="AS26:AT26"/>
    <mergeCell ref="AU26:AV27"/>
    <mergeCell ref="AS27:AT27"/>
    <mergeCell ref="Z30:AA30"/>
    <mergeCell ref="AB30:AD30"/>
    <mergeCell ref="AE30:AG30"/>
    <mergeCell ref="AH30:AJ30"/>
    <mergeCell ref="AP30:AQ30"/>
    <mergeCell ref="AR30:AT30"/>
    <mergeCell ref="AU30:AV30"/>
    <mergeCell ref="Z31:Z32"/>
    <mergeCell ref="AA31:AA32"/>
    <mergeCell ref="AB31:AD32"/>
    <mergeCell ref="AE31:AG31"/>
    <mergeCell ref="AH31:AJ31"/>
    <mergeCell ref="AK31:AK32"/>
    <mergeCell ref="AL31:AL32"/>
    <mergeCell ref="AM31:AM32"/>
    <mergeCell ref="AN31:AN32"/>
    <mergeCell ref="AO31:AO32"/>
    <mergeCell ref="AP31:AQ32"/>
    <mergeCell ref="AS31:AT31"/>
    <mergeCell ref="AS32:AT32"/>
    <mergeCell ref="AU31:AV32"/>
    <mergeCell ref="Z33:Z34"/>
    <mergeCell ref="AA33:AA34"/>
    <mergeCell ref="AB33:AD33"/>
    <mergeCell ref="AE33:AG34"/>
    <mergeCell ref="AH33:AJ33"/>
    <mergeCell ref="AK33:AK34"/>
    <mergeCell ref="AL33:AL34"/>
    <mergeCell ref="AM33:AM34"/>
    <mergeCell ref="AN33:AN34"/>
    <mergeCell ref="AO33:AO34"/>
    <mergeCell ref="AP33:AQ34"/>
    <mergeCell ref="AS33:AT33"/>
    <mergeCell ref="AU33:AV34"/>
    <mergeCell ref="AS34:AT34"/>
    <mergeCell ref="Z35:Z36"/>
    <mergeCell ref="AA35:AA36"/>
    <mergeCell ref="AB35:AD35"/>
    <mergeCell ref="AE35:AG35"/>
    <mergeCell ref="AP35:AQ36"/>
    <mergeCell ref="AS35:AT35"/>
    <mergeCell ref="AS36:AT36"/>
    <mergeCell ref="AH35:AJ36"/>
    <mergeCell ref="AK35:AK36"/>
    <mergeCell ref="AL35:AL36"/>
    <mergeCell ref="AM35:AM36"/>
    <mergeCell ref="AU35:AV36"/>
    <mergeCell ref="Z39:AA39"/>
    <mergeCell ref="AB39:AD39"/>
    <mergeCell ref="AE39:AG39"/>
    <mergeCell ref="AH39:AJ39"/>
    <mergeCell ref="AP39:AQ39"/>
    <mergeCell ref="AR39:AT39"/>
    <mergeCell ref="AU39:AV39"/>
    <mergeCell ref="AN35:AN36"/>
    <mergeCell ref="AO35:AO36"/>
    <mergeCell ref="R17:S18"/>
    <mergeCell ref="U17:V17"/>
    <mergeCell ref="W17:X18"/>
    <mergeCell ref="U18:V18"/>
    <mergeCell ref="W13:X14"/>
    <mergeCell ref="R15:S16"/>
    <mergeCell ref="U15:V15"/>
    <mergeCell ref="W15:X16"/>
    <mergeCell ref="U16:V16"/>
    <mergeCell ref="O13:O14"/>
    <mergeCell ref="P13:P14"/>
    <mergeCell ref="Q13:Q14"/>
    <mergeCell ref="R13:S14"/>
    <mergeCell ref="B1:X2"/>
    <mergeCell ref="Z40:Z41"/>
    <mergeCell ref="AA40:AA41"/>
    <mergeCell ref="AB40:AD41"/>
    <mergeCell ref="W8:X9"/>
    <mergeCell ref="U9:V9"/>
    <mergeCell ref="O8:O9"/>
    <mergeCell ref="U6:V6"/>
    <mergeCell ref="P6:P7"/>
    <mergeCell ref="Q6:Q7"/>
    <mergeCell ref="AE40:AG40"/>
    <mergeCell ref="AH40:AJ40"/>
    <mergeCell ref="AK40:AK41"/>
    <mergeCell ref="AL40:AL41"/>
    <mergeCell ref="AM40:AM41"/>
    <mergeCell ref="AN40:AN41"/>
    <mergeCell ref="AO40:AO41"/>
    <mergeCell ref="AP40:AQ41"/>
    <mergeCell ref="AS40:AT40"/>
    <mergeCell ref="AU40:AV41"/>
    <mergeCell ref="AS41:AT41"/>
    <mergeCell ref="Z42:Z43"/>
    <mergeCell ref="AA42:AA43"/>
    <mergeCell ref="AB42:AD42"/>
    <mergeCell ref="AE42:AG43"/>
    <mergeCell ref="AH42:AJ42"/>
    <mergeCell ref="AK42:AK43"/>
    <mergeCell ref="AL42:AL43"/>
    <mergeCell ref="AM42:AM43"/>
    <mergeCell ref="AN42:AN43"/>
    <mergeCell ref="AO42:AO43"/>
    <mergeCell ref="AP42:AQ43"/>
    <mergeCell ref="AS42:AT42"/>
    <mergeCell ref="AU42:AV43"/>
    <mergeCell ref="AS43:AT43"/>
    <mergeCell ref="Z44:Z45"/>
    <mergeCell ref="AA44:AA45"/>
    <mergeCell ref="AB44:AD44"/>
    <mergeCell ref="AE44:AG44"/>
    <mergeCell ref="AH44:AJ45"/>
    <mergeCell ref="AK44:AK45"/>
    <mergeCell ref="AL44:AL45"/>
    <mergeCell ref="AM44:AM45"/>
    <mergeCell ref="AN44:AN45"/>
    <mergeCell ref="AO44:AO45"/>
    <mergeCell ref="AP44:AQ45"/>
    <mergeCell ref="AS44:AT44"/>
    <mergeCell ref="AU44:AV45"/>
    <mergeCell ref="AS45:AT45"/>
    <mergeCell ref="B48:C48"/>
    <mergeCell ref="D48:F48"/>
    <mergeCell ref="G48:I48"/>
    <mergeCell ref="J48:L48"/>
    <mergeCell ref="R48:S48"/>
    <mergeCell ref="T48:V48"/>
    <mergeCell ref="W48:X48"/>
    <mergeCell ref="Z48:AA48"/>
    <mergeCell ref="P8:P9"/>
    <mergeCell ref="Q8:Q9"/>
    <mergeCell ref="R8:S9"/>
    <mergeCell ref="P17:P18"/>
    <mergeCell ref="Q17:Q18"/>
    <mergeCell ref="R12:S12"/>
    <mergeCell ref="T12:V12"/>
    <mergeCell ref="W12:X12"/>
    <mergeCell ref="U13:V13"/>
    <mergeCell ref="R6:S7"/>
    <mergeCell ref="U8:V8"/>
    <mergeCell ref="W6:X7"/>
    <mergeCell ref="U7:V7"/>
    <mergeCell ref="B8:B9"/>
    <mergeCell ref="C8:C9"/>
    <mergeCell ref="D8:F8"/>
    <mergeCell ref="G8:I8"/>
    <mergeCell ref="J8:L9"/>
    <mergeCell ref="M8:M9"/>
    <mergeCell ref="N8:N9"/>
    <mergeCell ref="O6:O7"/>
    <mergeCell ref="U4:V4"/>
    <mergeCell ref="W4:X5"/>
    <mergeCell ref="U5:V5"/>
    <mergeCell ref="B6:B7"/>
    <mergeCell ref="C6:C7"/>
    <mergeCell ref="D6:F6"/>
    <mergeCell ref="G6:I7"/>
    <mergeCell ref="J6:L6"/>
    <mergeCell ref="M6:M7"/>
    <mergeCell ref="N6:N7"/>
    <mergeCell ref="O4:O5"/>
    <mergeCell ref="P4:P5"/>
    <mergeCell ref="Q4:Q5"/>
    <mergeCell ref="R4:S5"/>
    <mergeCell ref="R3:S3"/>
    <mergeCell ref="T3:V3"/>
    <mergeCell ref="W3:X3"/>
    <mergeCell ref="B4:B5"/>
    <mergeCell ref="C4:C5"/>
    <mergeCell ref="D4:F5"/>
    <mergeCell ref="G4:I4"/>
    <mergeCell ref="J4:L4"/>
    <mergeCell ref="M4:M5"/>
    <mergeCell ref="N4:N5"/>
    <mergeCell ref="B3:C3"/>
    <mergeCell ref="D3:F3"/>
    <mergeCell ref="G3:I3"/>
    <mergeCell ref="J3:L3"/>
    <mergeCell ref="D12:F12"/>
    <mergeCell ref="G12:I12"/>
    <mergeCell ref="J12:L12"/>
    <mergeCell ref="AB48:AD48"/>
    <mergeCell ref="D13:F14"/>
    <mergeCell ref="G13:I13"/>
    <mergeCell ref="J13:L13"/>
    <mergeCell ref="M13:M14"/>
    <mergeCell ref="N13:N14"/>
    <mergeCell ref="U14:V14"/>
    <mergeCell ref="D15:F15"/>
    <mergeCell ref="G15:I16"/>
    <mergeCell ref="J15:L15"/>
    <mergeCell ref="M15:M16"/>
    <mergeCell ref="N15:N16"/>
    <mergeCell ref="O15:O16"/>
    <mergeCell ref="P15:P16"/>
    <mergeCell ref="Q15:Q16"/>
    <mergeCell ref="J17:L18"/>
    <mergeCell ref="M17:M18"/>
    <mergeCell ref="N17:N18"/>
    <mergeCell ref="O17:O18"/>
    <mergeCell ref="B12:C12"/>
    <mergeCell ref="B13:B14"/>
    <mergeCell ref="C13:C14"/>
    <mergeCell ref="B15:B16"/>
    <mergeCell ref="C15:C16"/>
    <mergeCell ref="B17:B18"/>
    <mergeCell ref="C17:C18"/>
    <mergeCell ref="D17:F17"/>
    <mergeCell ref="G17:I17"/>
    <mergeCell ref="AE48:AG48"/>
    <mergeCell ref="AH48:AJ48"/>
    <mergeCell ref="AP48:AQ48"/>
    <mergeCell ref="AR48:AT48"/>
    <mergeCell ref="AU48:AV48"/>
    <mergeCell ref="B49:B50"/>
    <mergeCell ref="C49:C50"/>
    <mergeCell ref="D49:F50"/>
    <mergeCell ref="G49:I49"/>
    <mergeCell ref="J49:L49"/>
    <mergeCell ref="M49:M50"/>
    <mergeCell ref="N49:N50"/>
    <mergeCell ref="O49:O50"/>
    <mergeCell ref="P49:P50"/>
    <mergeCell ref="Q49:Q50"/>
    <mergeCell ref="R49:S50"/>
    <mergeCell ref="U49:V49"/>
    <mergeCell ref="W49:X50"/>
    <mergeCell ref="U50:V50"/>
    <mergeCell ref="Z49:Z50"/>
    <mergeCell ref="AA49:AA50"/>
    <mergeCell ref="AB49:AD50"/>
    <mergeCell ref="AE49:AG49"/>
    <mergeCell ref="AH49:AJ49"/>
    <mergeCell ref="AK49:AK50"/>
    <mergeCell ref="AL49:AL50"/>
    <mergeCell ref="AM49:AM50"/>
    <mergeCell ref="AN49:AN50"/>
    <mergeCell ref="AO49:AO50"/>
    <mergeCell ref="AP49:AQ50"/>
    <mergeCell ref="AS49:AT49"/>
    <mergeCell ref="AS50:AT50"/>
    <mergeCell ref="AU49:AV50"/>
    <mergeCell ref="B51:B52"/>
    <mergeCell ref="C51:C52"/>
    <mergeCell ref="D51:F51"/>
    <mergeCell ref="G51:I52"/>
    <mergeCell ref="J51:L51"/>
    <mergeCell ref="M51:M52"/>
    <mergeCell ref="N51:N52"/>
    <mergeCell ref="O51:O52"/>
    <mergeCell ref="P51:P52"/>
    <mergeCell ref="Q51:Q52"/>
    <mergeCell ref="R51:S52"/>
    <mergeCell ref="U51:V51"/>
    <mergeCell ref="W51:X52"/>
    <mergeCell ref="Z51:Z52"/>
    <mergeCell ref="AA51:AA52"/>
    <mergeCell ref="AB51:AD51"/>
    <mergeCell ref="AE51:AG52"/>
    <mergeCell ref="AH51:AJ51"/>
    <mergeCell ref="AK51:AK52"/>
    <mergeCell ref="AL51:AL52"/>
    <mergeCell ref="AM51:AM52"/>
    <mergeCell ref="AN51:AN52"/>
    <mergeCell ref="AO51:AO52"/>
    <mergeCell ref="AP51:AQ52"/>
    <mergeCell ref="AS51:AT51"/>
  </mergeCells>
  <printOptions/>
  <pageMargins left="0.3937007874015748" right="0" top="0.3937007874015748" bottom="0.3937007874015748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38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.125" style="20" customWidth="1"/>
    <col min="2" max="2" width="5.50390625" style="20" customWidth="1"/>
    <col min="3" max="3" width="8.125" style="80" customWidth="1"/>
    <col min="4" max="4" width="4.25390625" style="80" customWidth="1"/>
    <col min="5" max="5" width="4.125" style="19" customWidth="1"/>
    <col min="6" max="6" width="24.125" style="19" bestFit="1" customWidth="1"/>
    <col min="7" max="7" width="3.875" style="18" customWidth="1"/>
    <col min="8" max="8" width="2.625" style="19" customWidth="1"/>
    <col min="9" max="9" width="4.125" style="19" customWidth="1"/>
    <col min="10" max="10" width="4.125" style="20" customWidth="1"/>
    <col min="11" max="11" width="4.125" style="19" customWidth="1"/>
    <col min="12" max="12" width="22.50390625" style="19" customWidth="1"/>
    <col min="13" max="16384" width="9.00390625" style="20" customWidth="1"/>
  </cols>
  <sheetData>
    <row r="2" spans="2:12" ht="18" customHeight="1">
      <c r="B2" s="312" t="s">
        <v>41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2:12" ht="18" customHeight="1" thickBot="1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2:12" ht="18" customHeight="1" thickTop="1">
      <c r="B4" s="21">
        <v>0.3541666666666667</v>
      </c>
      <c r="C4" s="307" t="s">
        <v>42</v>
      </c>
      <c r="D4" s="308"/>
      <c r="E4" s="308"/>
      <c r="F4" s="22"/>
      <c r="G4" s="23"/>
      <c r="H4" s="24"/>
      <c r="I4" s="24"/>
      <c r="J4" s="25"/>
      <c r="K4" s="24"/>
      <c r="L4" s="26"/>
    </row>
    <row r="5" spans="2:12" ht="18" customHeight="1">
      <c r="B5" s="27">
        <v>0.3680555555555556</v>
      </c>
      <c r="C5" s="309" t="s">
        <v>43</v>
      </c>
      <c r="D5" s="310"/>
      <c r="E5" s="310"/>
      <c r="F5" s="311"/>
      <c r="G5" s="28"/>
      <c r="H5" s="29"/>
      <c r="I5" s="29"/>
      <c r="J5" s="30"/>
      <c r="K5" s="29"/>
      <c r="L5" s="31"/>
    </row>
    <row r="6" spans="2:12" ht="18" customHeight="1" thickBot="1">
      <c r="B6" s="32">
        <v>0.375</v>
      </c>
      <c r="C6" s="314" t="s">
        <v>44</v>
      </c>
      <c r="D6" s="315"/>
      <c r="E6" s="315"/>
      <c r="F6" s="33"/>
      <c r="G6" s="34"/>
      <c r="H6" s="35"/>
      <c r="I6" s="35"/>
      <c r="J6" s="36"/>
      <c r="K6" s="35"/>
      <c r="L6" s="37"/>
    </row>
    <row r="7" spans="2:12" ht="18" customHeight="1">
      <c r="B7" s="302" t="s">
        <v>45</v>
      </c>
      <c r="C7" s="303"/>
      <c r="D7" s="38" t="s">
        <v>46</v>
      </c>
      <c r="E7" s="304" t="s">
        <v>47</v>
      </c>
      <c r="F7" s="305"/>
      <c r="G7" s="305"/>
      <c r="H7" s="305"/>
      <c r="I7" s="305"/>
      <c r="J7" s="305"/>
      <c r="K7" s="305"/>
      <c r="L7" s="306"/>
    </row>
    <row r="8" spans="2:12" ht="18" customHeight="1">
      <c r="B8" s="27">
        <v>0.3888888888888889</v>
      </c>
      <c r="C8" s="39" t="s">
        <v>48</v>
      </c>
      <c r="D8" s="39" t="s">
        <v>134</v>
      </c>
      <c r="E8" s="8">
        <v>1</v>
      </c>
      <c r="F8" s="40" t="str">
        <f>VLOOKUP(E8,'参加チーム名'!$C$3:$D52,2)</f>
        <v>Ｐｃｈａｎ　Ｂ☆Ｇ</v>
      </c>
      <c r="G8" s="28" t="s">
        <v>49</v>
      </c>
      <c r="H8" s="29" t="s">
        <v>50</v>
      </c>
      <c r="I8" s="29" t="s">
        <v>49</v>
      </c>
      <c r="J8" s="8">
        <v>2</v>
      </c>
      <c r="K8" s="291" t="str">
        <f>VLOOKUP(J8,'参加チーム名'!$C$3:$D52,2)</f>
        <v>杉妻レボリュ－ション</v>
      </c>
      <c r="L8" s="292"/>
    </row>
    <row r="9" spans="2:12" ht="18" customHeight="1">
      <c r="B9" s="27">
        <v>0.3958333333333333</v>
      </c>
      <c r="C9" s="39" t="s">
        <v>51</v>
      </c>
      <c r="D9" s="39" t="s">
        <v>127</v>
      </c>
      <c r="E9" s="8">
        <v>4</v>
      </c>
      <c r="F9" s="40" t="str">
        <f>VLOOKUP(E9,'参加チーム名'!$C$3:$D53,2)</f>
        <v>荒町朝練ファイタ－ズＡ</v>
      </c>
      <c r="G9" s="28" t="s">
        <v>52</v>
      </c>
      <c r="H9" s="29" t="s">
        <v>53</v>
      </c>
      <c r="I9" s="29" t="s">
        <v>52</v>
      </c>
      <c r="J9" s="8">
        <v>5</v>
      </c>
      <c r="K9" s="291" t="str">
        <f>VLOOKUP(J9,'参加チーム名'!$C$3:$D53,2)</f>
        <v>胆沢ファイタ－ズ</v>
      </c>
      <c r="L9" s="292"/>
    </row>
    <row r="10" spans="2:12" ht="18" customHeight="1">
      <c r="B10" s="27">
        <v>0.40277777777777773</v>
      </c>
      <c r="C10" s="39" t="s">
        <v>54</v>
      </c>
      <c r="D10" s="39" t="s">
        <v>128</v>
      </c>
      <c r="E10" s="8">
        <v>7</v>
      </c>
      <c r="F10" s="40" t="str">
        <f>VLOOKUP(E10,'参加チーム名'!$C$3:$D54,2)</f>
        <v>Ｐｃｈａｎ　ＪＥＴ</v>
      </c>
      <c r="G10" s="28" t="s">
        <v>52</v>
      </c>
      <c r="H10" s="29" t="s">
        <v>53</v>
      </c>
      <c r="I10" s="29" t="s">
        <v>52</v>
      </c>
      <c r="J10" s="8">
        <v>8</v>
      </c>
      <c r="K10" s="291" t="str">
        <f>VLOOKUP(J10,'参加チーム名'!$C$3:$D54,2)</f>
        <v>南向台ブル－ウェイブ</v>
      </c>
      <c r="L10" s="292"/>
    </row>
    <row r="11" spans="2:12" ht="18" customHeight="1">
      <c r="B11" s="27">
        <v>0.40972222222222227</v>
      </c>
      <c r="C11" s="39" t="s">
        <v>55</v>
      </c>
      <c r="D11" s="39" t="s">
        <v>129</v>
      </c>
      <c r="E11" s="8">
        <v>10</v>
      </c>
      <c r="F11" s="40" t="str">
        <f>VLOOKUP(E11,'参加チーム名'!$C$3:$D55,2)</f>
        <v>東仙ＬＳファイターズ</v>
      </c>
      <c r="G11" s="28" t="s">
        <v>52</v>
      </c>
      <c r="H11" s="29" t="s">
        <v>53</v>
      </c>
      <c r="I11" s="29" t="s">
        <v>52</v>
      </c>
      <c r="J11" s="8">
        <v>11</v>
      </c>
      <c r="K11" s="291" t="str">
        <f>VLOOKUP(J11,'参加チーム名'!$C$3:$D55,2)</f>
        <v>大久保ビッグファイタ－ズ</v>
      </c>
      <c r="L11" s="292"/>
    </row>
    <row r="12" spans="2:12" ht="18" customHeight="1">
      <c r="B12" s="27">
        <v>0.4166666666666667</v>
      </c>
      <c r="C12" s="39" t="s">
        <v>56</v>
      </c>
      <c r="D12" s="39" t="s">
        <v>130</v>
      </c>
      <c r="E12" s="8">
        <v>13</v>
      </c>
      <c r="F12" s="40" t="str">
        <f>VLOOKUP(E12,'参加チーム名'!$C$3:$D56,2)</f>
        <v>原小ファイタ－ズＪｒ</v>
      </c>
      <c r="G12" s="28" t="s">
        <v>52</v>
      </c>
      <c r="H12" s="29" t="s">
        <v>53</v>
      </c>
      <c r="I12" s="29" t="s">
        <v>52</v>
      </c>
      <c r="J12" s="8">
        <v>14</v>
      </c>
      <c r="K12" s="291" t="str">
        <f>VLOOKUP(J12,'参加チーム名'!$C$3:$D56,2)</f>
        <v>ＷＡＮＯドリ－ムズ</v>
      </c>
      <c r="L12" s="292"/>
    </row>
    <row r="13" spans="2:12" ht="18" customHeight="1">
      <c r="B13" s="27">
        <v>0.4236111111111111</v>
      </c>
      <c r="C13" s="39" t="s">
        <v>57</v>
      </c>
      <c r="D13" s="39" t="s">
        <v>131</v>
      </c>
      <c r="E13" s="8">
        <v>16</v>
      </c>
      <c r="F13" s="40" t="str">
        <f>VLOOKUP(E13,'参加チーム名'!$C$3:$D57,2)</f>
        <v>原小ファイタ－ズ</v>
      </c>
      <c r="G13" s="28" t="s">
        <v>52</v>
      </c>
      <c r="H13" s="29" t="s">
        <v>53</v>
      </c>
      <c r="I13" s="29" t="s">
        <v>52</v>
      </c>
      <c r="J13" s="8">
        <v>17</v>
      </c>
      <c r="K13" s="291" t="str">
        <f>VLOOKUP(J13,'参加チーム名'!$C$3:$D57,2)</f>
        <v>ブル－スタ－キングＪｒ</v>
      </c>
      <c r="L13" s="292"/>
    </row>
    <row r="14" spans="2:12" ht="18" customHeight="1">
      <c r="B14" s="27">
        <v>0.4305555555555556</v>
      </c>
      <c r="C14" s="42" t="s">
        <v>58</v>
      </c>
      <c r="D14" s="39" t="s">
        <v>132</v>
      </c>
      <c r="E14" s="8">
        <v>20</v>
      </c>
      <c r="F14" s="40" t="str">
        <f>VLOOKUP(E14,'参加チーム名'!$C$3:$D58,2)</f>
        <v>緑ヶ丘ファイタ－ズ</v>
      </c>
      <c r="G14" s="28" t="s">
        <v>52</v>
      </c>
      <c r="H14" s="29" t="s">
        <v>53</v>
      </c>
      <c r="I14" s="29" t="s">
        <v>52</v>
      </c>
      <c r="J14" s="8">
        <v>21</v>
      </c>
      <c r="K14" s="291" t="str">
        <f>VLOOKUP(J14,'参加チーム名'!$C$3:$D58,2)</f>
        <v>岩沼西ファイタ－ズ</v>
      </c>
      <c r="L14" s="292"/>
    </row>
    <row r="15" spans="2:12" ht="18" customHeight="1">
      <c r="B15" s="41">
        <v>0.4375</v>
      </c>
      <c r="C15" s="44" t="s">
        <v>59</v>
      </c>
      <c r="D15" s="39" t="s">
        <v>133</v>
      </c>
      <c r="E15" s="8">
        <v>23</v>
      </c>
      <c r="F15" s="40" t="str">
        <f>VLOOKUP(E15,'参加チーム名'!$C$3:$D59,2)</f>
        <v>原町ファイヤースピリッツ</v>
      </c>
      <c r="G15" s="28" t="s">
        <v>52</v>
      </c>
      <c r="H15" s="29" t="s">
        <v>53</v>
      </c>
      <c r="I15" s="29" t="s">
        <v>52</v>
      </c>
      <c r="J15" s="8">
        <v>24</v>
      </c>
      <c r="K15" s="291" t="str">
        <f>VLOOKUP(J15,'参加チーム名'!$C$3:$D59,2)</f>
        <v>アルバルクキッズＳＰ</v>
      </c>
      <c r="L15" s="292"/>
    </row>
    <row r="16" spans="2:12" ht="18" customHeight="1">
      <c r="B16" s="43">
        <v>0.4444444444444444</v>
      </c>
      <c r="C16" s="39" t="s">
        <v>60</v>
      </c>
      <c r="D16" s="39" t="s">
        <v>158</v>
      </c>
      <c r="E16" s="8">
        <v>26</v>
      </c>
      <c r="F16" s="40" t="str">
        <f>VLOOKUP(E16,'参加チーム名'!$C$3:$D60,2)</f>
        <v>須賀川ゴジラキッズＤＢＣ</v>
      </c>
      <c r="G16" s="28" t="s">
        <v>52</v>
      </c>
      <c r="H16" s="29" t="s">
        <v>53</v>
      </c>
      <c r="I16" s="29" t="s">
        <v>52</v>
      </c>
      <c r="J16" s="8">
        <v>27</v>
      </c>
      <c r="K16" s="291" t="str">
        <f>VLOOKUP(J16,'参加チーム名'!$C$3:$D60,2)</f>
        <v>もんくらＪｒ</v>
      </c>
      <c r="L16" s="292"/>
    </row>
    <row r="17" spans="2:12" ht="18" customHeight="1">
      <c r="B17" s="27">
        <v>0.4513888888888889</v>
      </c>
      <c r="C17" s="39" t="s">
        <v>61</v>
      </c>
      <c r="D17" s="39" t="s">
        <v>167</v>
      </c>
      <c r="E17" s="8">
        <v>29</v>
      </c>
      <c r="F17" s="40" t="str">
        <f>VLOOKUP(E17,'参加チーム名'!$C$3:$D61,2)</f>
        <v>五戸ウルトラボンバ－ズ</v>
      </c>
      <c r="G17" s="28" t="s">
        <v>52</v>
      </c>
      <c r="H17" s="29" t="s">
        <v>53</v>
      </c>
      <c r="I17" s="29" t="s">
        <v>52</v>
      </c>
      <c r="J17" s="8">
        <v>30</v>
      </c>
      <c r="K17" s="291" t="str">
        <f>VLOOKUP(J17,'参加チーム名'!$C$3:$D61,2)</f>
        <v>アルバルクキッズＥＸ</v>
      </c>
      <c r="L17" s="292"/>
    </row>
    <row r="18" spans="2:12" ht="18" customHeight="1">
      <c r="B18" s="27">
        <v>0.4583333333333333</v>
      </c>
      <c r="C18" s="39" t="s">
        <v>62</v>
      </c>
      <c r="D18" s="39" t="s">
        <v>168</v>
      </c>
      <c r="E18" s="8">
        <v>32</v>
      </c>
      <c r="F18" s="40" t="str">
        <f>VLOOKUP(E18,'参加チーム名'!$C$3:$D62,2)</f>
        <v>鳥川ドッジボ－ルクラブ</v>
      </c>
      <c r="G18" s="28" t="s">
        <v>52</v>
      </c>
      <c r="H18" s="29" t="s">
        <v>53</v>
      </c>
      <c r="I18" s="29" t="s">
        <v>52</v>
      </c>
      <c r="J18" s="8">
        <v>33</v>
      </c>
      <c r="K18" s="291" t="str">
        <f>VLOOKUP(J18,'参加チーム名'!$C$3:$D62,2)</f>
        <v>岩沼西ファイタ－ズＢ</v>
      </c>
      <c r="L18" s="292"/>
    </row>
    <row r="19" spans="2:12" ht="18" customHeight="1">
      <c r="B19" s="27">
        <v>0.46527777777777773</v>
      </c>
      <c r="C19" s="39" t="s">
        <v>63</v>
      </c>
      <c r="D19" s="39" t="s">
        <v>169</v>
      </c>
      <c r="E19" s="8">
        <v>36</v>
      </c>
      <c r="F19" s="40" t="str">
        <f>VLOOKUP(E19,'参加チーム名'!$C$3:$D63,2)</f>
        <v>日吉台ブラックス</v>
      </c>
      <c r="G19" s="28" t="s">
        <v>64</v>
      </c>
      <c r="H19" s="29" t="s">
        <v>65</v>
      </c>
      <c r="I19" s="29" t="s">
        <v>64</v>
      </c>
      <c r="J19" s="8">
        <v>34</v>
      </c>
      <c r="K19" s="291" t="str">
        <f>VLOOKUP(J19,'参加チーム名'!$C$3:$D63,2)</f>
        <v>Ｐｃｈａｎ　ＢＥＡＴ</v>
      </c>
      <c r="L19" s="292"/>
    </row>
    <row r="20" spans="2:12" ht="18" customHeight="1">
      <c r="B20" s="27">
        <v>0.47222222222222227</v>
      </c>
      <c r="C20" s="44" t="s">
        <v>66</v>
      </c>
      <c r="D20" s="39" t="s">
        <v>170</v>
      </c>
      <c r="E20" s="8">
        <v>39</v>
      </c>
      <c r="F20" s="40" t="str">
        <f>VLOOKUP(E20,'参加チーム名'!$C$3:$D64,2)</f>
        <v>月見レッドア－マ－ズ</v>
      </c>
      <c r="G20" s="28" t="s">
        <v>64</v>
      </c>
      <c r="H20" s="29" t="s">
        <v>65</v>
      </c>
      <c r="I20" s="29" t="s">
        <v>64</v>
      </c>
      <c r="J20" s="8">
        <v>37</v>
      </c>
      <c r="K20" s="291" t="str">
        <f>VLOOKUP(J20,'参加チーム名'!$C$3:$D64,2)</f>
        <v>栗生・館Ｗファイタ－ズ</v>
      </c>
      <c r="L20" s="292"/>
    </row>
    <row r="21" spans="2:12" ht="18" customHeight="1">
      <c r="B21" s="27">
        <v>0.4791666666666667</v>
      </c>
      <c r="C21" s="44" t="s">
        <v>67</v>
      </c>
      <c r="D21" s="39" t="s">
        <v>171</v>
      </c>
      <c r="E21" s="8">
        <v>42</v>
      </c>
      <c r="F21" s="40" t="str">
        <f>VLOOKUP(E21,'参加チーム名'!$C$3:$D65,2)</f>
        <v>ＢＲＡＶＥ☆ＵＮＩＯＮ</v>
      </c>
      <c r="G21" s="28" t="s">
        <v>64</v>
      </c>
      <c r="H21" s="29" t="s">
        <v>65</v>
      </c>
      <c r="I21" s="29" t="s">
        <v>64</v>
      </c>
      <c r="J21" s="8">
        <v>40</v>
      </c>
      <c r="K21" s="291" t="str">
        <f>VLOOKUP(J21,'参加チーム名'!$C$3:$D65,2)</f>
        <v>台原アタッカ－ズ </v>
      </c>
      <c r="L21" s="292"/>
    </row>
    <row r="22" spans="2:12" ht="18" customHeight="1">
      <c r="B22" s="41">
        <v>0.4861111111111111</v>
      </c>
      <c r="C22" s="44" t="s">
        <v>68</v>
      </c>
      <c r="D22" s="39" t="s">
        <v>172</v>
      </c>
      <c r="E22" s="8">
        <v>45</v>
      </c>
      <c r="F22" s="40" t="str">
        <f>VLOOKUP(E22,'参加チーム名'!$C$3:$D66,2)</f>
        <v>悟天崩</v>
      </c>
      <c r="G22" s="28" t="s">
        <v>64</v>
      </c>
      <c r="H22" s="29" t="s">
        <v>65</v>
      </c>
      <c r="I22" s="29" t="s">
        <v>64</v>
      </c>
      <c r="J22" s="8">
        <v>43</v>
      </c>
      <c r="K22" s="291" t="str">
        <f>VLOOKUP(J22,'参加チーム名'!$C$3:$D66,2)</f>
        <v>松陵ヤンキ－ズ</v>
      </c>
      <c r="L22" s="292"/>
    </row>
    <row r="23" spans="2:12" ht="18" customHeight="1">
      <c r="B23" s="27">
        <v>0.4930555555555556</v>
      </c>
      <c r="C23" s="44" t="s">
        <v>69</v>
      </c>
      <c r="D23" s="39" t="s">
        <v>173</v>
      </c>
      <c r="E23" s="8">
        <v>48</v>
      </c>
      <c r="F23" s="40" t="str">
        <f>VLOOKUP(E23,'参加チーム名'!$C$3:$D67,2)</f>
        <v>杉小ｷｬｲ-ﾝﾌﾞﾗｻﾞ-ｽﾞＸ</v>
      </c>
      <c r="G23" s="28" t="s">
        <v>52</v>
      </c>
      <c r="H23" s="29" t="s">
        <v>53</v>
      </c>
      <c r="I23" s="29" t="s">
        <v>52</v>
      </c>
      <c r="J23" s="8">
        <v>46</v>
      </c>
      <c r="K23" s="291" t="str">
        <f>VLOOKUP(J23,'参加チーム名'!$C$3:$D67,2)</f>
        <v>太田風の子ハリケ－ン</v>
      </c>
      <c r="L23" s="292"/>
    </row>
    <row r="24" spans="2:12" ht="18" customHeight="1" thickBot="1">
      <c r="B24" s="32">
        <v>0.5</v>
      </c>
      <c r="C24" s="45"/>
      <c r="D24" s="299" t="s">
        <v>70</v>
      </c>
      <c r="E24" s="300"/>
      <c r="F24" s="300"/>
      <c r="G24" s="300"/>
      <c r="H24" s="300"/>
      <c r="I24" s="300"/>
      <c r="J24" s="300"/>
      <c r="K24" s="300"/>
      <c r="L24" s="301"/>
    </row>
    <row r="25" spans="2:12" ht="18" customHeight="1">
      <c r="B25" s="54"/>
      <c r="C25" s="42"/>
      <c r="D25" s="288" t="s">
        <v>71</v>
      </c>
      <c r="E25" s="289"/>
      <c r="F25" s="289"/>
      <c r="G25" s="289"/>
      <c r="H25" s="289"/>
      <c r="I25" s="289"/>
      <c r="J25" s="289"/>
      <c r="K25" s="289"/>
      <c r="L25" s="290"/>
    </row>
    <row r="26" spans="2:12" ht="18" customHeight="1">
      <c r="B26" s="43">
        <v>0.5277777777777778</v>
      </c>
      <c r="C26" s="39" t="s">
        <v>72</v>
      </c>
      <c r="D26" s="297" t="s">
        <v>2</v>
      </c>
      <c r="E26" s="298"/>
      <c r="F26" s="46"/>
      <c r="G26" s="28" t="s">
        <v>73</v>
      </c>
      <c r="H26" s="29" t="s">
        <v>74</v>
      </c>
      <c r="I26" s="29" t="s">
        <v>73</v>
      </c>
      <c r="J26" s="296" t="s">
        <v>263</v>
      </c>
      <c r="K26" s="296"/>
      <c r="L26" s="47"/>
    </row>
    <row r="27" spans="2:12" ht="18" customHeight="1">
      <c r="B27" s="43">
        <v>0.5347222222222222</v>
      </c>
      <c r="C27" s="39" t="s">
        <v>75</v>
      </c>
      <c r="D27" s="297" t="s">
        <v>4</v>
      </c>
      <c r="E27" s="298"/>
      <c r="F27" s="46"/>
      <c r="G27" s="28" t="s">
        <v>76</v>
      </c>
      <c r="H27" s="29" t="s">
        <v>77</v>
      </c>
      <c r="I27" s="29" t="s">
        <v>76</v>
      </c>
      <c r="J27" s="296" t="s">
        <v>262</v>
      </c>
      <c r="K27" s="296"/>
      <c r="L27" s="47"/>
    </row>
    <row r="28" spans="2:12" ht="18" customHeight="1">
      <c r="B28" s="43">
        <v>0.5416666666666666</v>
      </c>
      <c r="C28" s="39" t="s">
        <v>78</v>
      </c>
      <c r="D28" s="297" t="s">
        <v>5</v>
      </c>
      <c r="E28" s="298"/>
      <c r="F28" s="46"/>
      <c r="G28" s="28" t="s">
        <v>73</v>
      </c>
      <c r="H28" s="29" t="s">
        <v>74</v>
      </c>
      <c r="I28" s="29" t="s">
        <v>73</v>
      </c>
      <c r="J28" s="296" t="s">
        <v>261</v>
      </c>
      <c r="K28" s="296"/>
      <c r="L28" s="47"/>
    </row>
    <row r="29" spans="2:12" ht="18" customHeight="1">
      <c r="B29" s="43">
        <v>0.548611111111111</v>
      </c>
      <c r="C29" s="39" t="s">
        <v>79</v>
      </c>
      <c r="D29" s="297" t="s">
        <v>6</v>
      </c>
      <c r="E29" s="298"/>
      <c r="F29" s="46"/>
      <c r="G29" s="28" t="s">
        <v>76</v>
      </c>
      <c r="H29" s="29" t="s">
        <v>77</v>
      </c>
      <c r="I29" s="29" t="s">
        <v>76</v>
      </c>
      <c r="J29" s="296" t="s">
        <v>260</v>
      </c>
      <c r="K29" s="296"/>
      <c r="L29" s="47"/>
    </row>
    <row r="30" spans="2:12" ht="18" customHeight="1">
      <c r="B30" s="43">
        <v>0.5555555555555556</v>
      </c>
      <c r="C30" s="39" t="s">
        <v>80</v>
      </c>
      <c r="D30" s="297" t="s">
        <v>7</v>
      </c>
      <c r="E30" s="298"/>
      <c r="F30" s="46"/>
      <c r="G30" s="28" t="s">
        <v>76</v>
      </c>
      <c r="H30" s="29" t="s">
        <v>77</v>
      </c>
      <c r="I30" s="29" t="s">
        <v>76</v>
      </c>
      <c r="J30" s="296" t="s">
        <v>259</v>
      </c>
      <c r="K30" s="296"/>
      <c r="L30" s="47"/>
    </row>
    <row r="31" spans="2:12" ht="18" customHeight="1">
      <c r="B31" s="27">
        <v>0.5625</v>
      </c>
      <c r="C31" s="39" t="s">
        <v>81</v>
      </c>
      <c r="D31" s="297" t="s">
        <v>8</v>
      </c>
      <c r="E31" s="298"/>
      <c r="F31" s="46"/>
      <c r="G31" s="28" t="s">
        <v>76</v>
      </c>
      <c r="H31" s="29" t="s">
        <v>77</v>
      </c>
      <c r="I31" s="29" t="s">
        <v>76</v>
      </c>
      <c r="J31" s="296" t="s">
        <v>258</v>
      </c>
      <c r="K31" s="296"/>
      <c r="L31" s="47"/>
    </row>
    <row r="32" spans="2:12" ht="18" customHeight="1">
      <c r="B32" s="27">
        <v>0.5694444444444444</v>
      </c>
      <c r="C32" s="39" t="s">
        <v>149</v>
      </c>
      <c r="D32" s="297" t="s">
        <v>9</v>
      </c>
      <c r="E32" s="298"/>
      <c r="F32" s="46"/>
      <c r="G32" s="28" t="s">
        <v>76</v>
      </c>
      <c r="H32" s="29" t="s">
        <v>77</v>
      </c>
      <c r="I32" s="29" t="s">
        <v>76</v>
      </c>
      <c r="J32" s="296" t="s">
        <v>257</v>
      </c>
      <c r="K32" s="296"/>
      <c r="L32" s="47"/>
    </row>
    <row r="33" spans="2:12" ht="18" customHeight="1">
      <c r="B33" s="27">
        <v>0.576388888888889</v>
      </c>
      <c r="C33" s="39" t="s">
        <v>150</v>
      </c>
      <c r="D33" s="297" t="s">
        <v>10</v>
      </c>
      <c r="E33" s="298"/>
      <c r="F33" s="46"/>
      <c r="G33" s="28" t="s">
        <v>76</v>
      </c>
      <c r="H33" s="29" t="s">
        <v>77</v>
      </c>
      <c r="I33" s="29" t="s">
        <v>76</v>
      </c>
      <c r="J33" s="296" t="s">
        <v>256</v>
      </c>
      <c r="K33" s="296"/>
      <c r="L33" s="47"/>
    </row>
    <row r="34" spans="2:12" ht="18" customHeight="1">
      <c r="B34" s="27">
        <v>0.5833333333333334</v>
      </c>
      <c r="C34" s="39" t="s">
        <v>249</v>
      </c>
      <c r="D34" s="280" t="s">
        <v>175</v>
      </c>
      <c r="E34" s="281"/>
      <c r="F34" s="46"/>
      <c r="G34" s="28" t="s">
        <v>76</v>
      </c>
      <c r="H34" s="29" t="s">
        <v>77</v>
      </c>
      <c r="I34" s="29" t="s">
        <v>76</v>
      </c>
      <c r="J34" s="282" t="s">
        <v>108</v>
      </c>
      <c r="K34" s="282"/>
      <c r="L34" s="47"/>
    </row>
    <row r="35" spans="2:12" ht="18" customHeight="1">
      <c r="B35" s="27">
        <v>0.5902777777777778</v>
      </c>
      <c r="C35" s="39" t="s">
        <v>250</v>
      </c>
      <c r="D35" s="280" t="s">
        <v>106</v>
      </c>
      <c r="E35" s="281"/>
      <c r="F35" s="46"/>
      <c r="G35" s="28" t="s">
        <v>76</v>
      </c>
      <c r="H35" s="29" t="s">
        <v>77</v>
      </c>
      <c r="I35" s="29" t="s">
        <v>76</v>
      </c>
      <c r="J35" s="282" t="s">
        <v>109</v>
      </c>
      <c r="K35" s="282"/>
      <c r="L35" s="47"/>
    </row>
    <row r="36" spans="2:12" ht="18" customHeight="1">
      <c r="B36" s="27">
        <v>0.5972222222222222</v>
      </c>
      <c r="C36" s="39" t="s">
        <v>203</v>
      </c>
      <c r="D36" s="280" t="s">
        <v>107</v>
      </c>
      <c r="E36" s="281"/>
      <c r="F36" s="46"/>
      <c r="G36" s="28" t="s">
        <v>76</v>
      </c>
      <c r="H36" s="29" t="s">
        <v>77</v>
      </c>
      <c r="I36" s="29" t="s">
        <v>76</v>
      </c>
      <c r="J36" s="282" t="s">
        <v>110</v>
      </c>
      <c r="K36" s="282"/>
      <c r="L36" s="47"/>
    </row>
    <row r="37" spans="2:12" ht="18" customHeight="1">
      <c r="B37" s="27">
        <v>0.6041666666666666</v>
      </c>
      <c r="C37" s="39" t="s">
        <v>251</v>
      </c>
      <c r="D37" s="280" t="s">
        <v>84</v>
      </c>
      <c r="E37" s="281"/>
      <c r="F37" s="46"/>
      <c r="G37" s="28" t="s">
        <v>76</v>
      </c>
      <c r="H37" s="29" t="s">
        <v>77</v>
      </c>
      <c r="I37" s="29" t="s">
        <v>76</v>
      </c>
      <c r="J37" s="282" t="s">
        <v>111</v>
      </c>
      <c r="K37" s="282"/>
      <c r="L37" s="47"/>
    </row>
    <row r="38" spans="2:12" ht="18" customHeight="1">
      <c r="B38" s="27">
        <v>0.611111111111111</v>
      </c>
      <c r="C38" s="39" t="s">
        <v>252</v>
      </c>
      <c r="D38" s="280" t="s">
        <v>264</v>
      </c>
      <c r="E38" s="281"/>
      <c r="F38" s="46"/>
      <c r="G38" s="28" t="s">
        <v>76</v>
      </c>
      <c r="H38" s="29" t="s">
        <v>77</v>
      </c>
      <c r="I38" s="29" t="s">
        <v>76</v>
      </c>
      <c r="J38" s="282" t="s">
        <v>265</v>
      </c>
      <c r="K38" s="282"/>
      <c r="L38" s="47"/>
    </row>
    <row r="39" spans="2:12" ht="18" customHeight="1">
      <c r="B39" s="27">
        <v>0.6180555555555556</v>
      </c>
      <c r="C39" s="39" t="s">
        <v>206</v>
      </c>
      <c r="D39" s="280" t="s">
        <v>266</v>
      </c>
      <c r="E39" s="281"/>
      <c r="F39" s="48"/>
      <c r="G39" s="28" t="s">
        <v>76</v>
      </c>
      <c r="H39" s="29" t="s">
        <v>77</v>
      </c>
      <c r="I39" s="29" t="s">
        <v>76</v>
      </c>
      <c r="J39" s="295" t="s">
        <v>267</v>
      </c>
      <c r="K39" s="295"/>
      <c r="L39" s="49"/>
    </row>
    <row r="40" spans="2:12" ht="18" customHeight="1">
      <c r="B40" s="43">
        <v>0.6319444444444444</v>
      </c>
      <c r="C40" s="50" t="s">
        <v>208</v>
      </c>
      <c r="D40" s="283" t="s">
        <v>268</v>
      </c>
      <c r="E40" s="284"/>
      <c r="F40" s="51"/>
      <c r="G40" s="51" t="s">
        <v>82</v>
      </c>
      <c r="H40" s="52" t="s">
        <v>83</v>
      </c>
      <c r="I40" s="52" t="s">
        <v>82</v>
      </c>
      <c r="J40" s="295" t="s">
        <v>269</v>
      </c>
      <c r="K40" s="295"/>
      <c r="L40" s="53"/>
    </row>
    <row r="41" spans="2:12" ht="18" customHeight="1">
      <c r="B41" s="54"/>
      <c r="C41" s="55"/>
      <c r="D41" s="283"/>
      <c r="E41" s="284"/>
      <c r="F41" s="56"/>
      <c r="G41" s="56" t="s">
        <v>82</v>
      </c>
      <c r="H41" s="57" t="s">
        <v>83</v>
      </c>
      <c r="I41" s="57" t="s">
        <v>82</v>
      </c>
      <c r="J41" s="152"/>
      <c r="K41" s="152"/>
      <c r="L41" s="58"/>
    </row>
    <row r="42" spans="2:12" ht="18" customHeight="1">
      <c r="B42" s="41"/>
      <c r="C42" s="59"/>
      <c r="D42" s="285"/>
      <c r="E42" s="286"/>
      <c r="F42" s="60"/>
      <c r="G42" s="60" t="s">
        <v>52</v>
      </c>
      <c r="H42" s="61" t="s">
        <v>53</v>
      </c>
      <c r="I42" s="61" t="s">
        <v>52</v>
      </c>
      <c r="J42" s="287"/>
      <c r="K42" s="287"/>
      <c r="L42" s="62"/>
    </row>
    <row r="43" spans="2:12" ht="18" customHeight="1" thickBot="1">
      <c r="B43" s="54"/>
      <c r="C43" s="55"/>
      <c r="D43" s="275" t="s">
        <v>253</v>
      </c>
      <c r="E43" s="276"/>
      <c r="F43" s="276"/>
      <c r="G43" s="276"/>
      <c r="H43" s="276"/>
      <c r="I43" s="276"/>
      <c r="J43" s="276"/>
      <c r="K43" s="276"/>
      <c r="L43" s="277"/>
    </row>
    <row r="44" spans="2:12" ht="18" customHeight="1" thickBot="1">
      <c r="B44" s="63">
        <v>0.6875</v>
      </c>
      <c r="C44" s="64" t="s">
        <v>86</v>
      </c>
      <c r="D44" s="65"/>
      <c r="E44" s="66"/>
      <c r="F44" s="66"/>
      <c r="G44" s="67"/>
      <c r="H44" s="68"/>
      <c r="I44" s="68"/>
      <c r="J44" s="69"/>
      <c r="K44" s="68"/>
      <c r="L44" s="70"/>
    </row>
    <row r="45" spans="2:12" ht="18" customHeight="1" thickBot="1">
      <c r="B45" s="71">
        <v>0.7083333333333334</v>
      </c>
      <c r="C45" s="278" t="s">
        <v>87</v>
      </c>
      <c r="D45" s="279"/>
      <c r="E45" s="279"/>
      <c r="F45" s="279"/>
      <c r="G45" s="72"/>
      <c r="H45" s="73"/>
      <c r="I45" s="73"/>
      <c r="J45" s="74"/>
      <c r="K45" s="73"/>
      <c r="L45" s="75"/>
    </row>
    <row r="46" spans="2:12" ht="18" customHeight="1" thickTop="1">
      <c r="B46" s="76"/>
      <c r="C46" s="77"/>
      <c r="D46" s="77"/>
      <c r="E46" s="78"/>
      <c r="F46" s="78"/>
      <c r="G46" s="56"/>
      <c r="H46" s="57"/>
      <c r="I46" s="57"/>
      <c r="J46" s="79"/>
      <c r="K46" s="57"/>
      <c r="L46" s="57"/>
    </row>
    <row r="47" spans="2:12" ht="18" customHeight="1">
      <c r="B47" s="76"/>
      <c r="C47" s="77"/>
      <c r="D47" s="77"/>
      <c r="E47" s="78"/>
      <c r="F47" s="78"/>
      <c r="G47" s="56"/>
      <c r="H47" s="57"/>
      <c r="I47" s="57"/>
      <c r="J47" s="79"/>
      <c r="K47" s="57"/>
      <c r="L47" s="57"/>
    </row>
    <row r="48" spans="2:12" ht="18" customHeight="1">
      <c r="B48" s="76"/>
      <c r="C48" s="77"/>
      <c r="D48" s="77"/>
      <c r="E48" s="78"/>
      <c r="F48" s="78"/>
      <c r="G48" s="56"/>
      <c r="H48" s="57"/>
      <c r="I48" s="57"/>
      <c r="J48" s="79"/>
      <c r="K48" s="57"/>
      <c r="L48" s="57"/>
    </row>
    <row r="49" spans="2:12" ht="18" customHeight="1">
      <c r="B49" s="76"/>
      <c r="C49" s="77"/>
      <c r="D49" s="77"/>
      <c r="E49" s="78"/>
      <c r="F49" s="78"/>
      <c r="G49" s="56"/>
      <c r="H49" s="57"/>
      <c r="I49" s="57"/>
      <c r="J49" s="79"/>
      <c r="K49" s="57"/>
      <c r="L49" s="57"/>
    </row>
    <row r="50" spans="2:12" ht="18" customHeight="1">
      <c r="B50" s="312" t="s">
        <v>89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</row>
    <row r="51" spans="2:12" ht="18" customHeight="1" thickBot="1"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</row>
    <row r="52" spans="2:12" ht="18" customHeight="1" thickTop="1">
      <c r="B52" s="21">
        <v>0.3541666666666667</v>
      </c>
      <c r="C52" s="307" t="s">
        <v>42</v>
      </c>
      <c r="D52" s="308"/>
      <c r="E52" s="308"/>
      <c r="F52" s="22"/>
      <c r="G52" s="23"/>
      <c r="H52" s="24"/>
      <c r="I52" s="24"/>
      <c r="J52" s="25"/>
      <c r="K52" s="24"/>
      <c r="L52" s="26"/>
    </row>
    <row r="53" spans="2:12" ht="18" customHeight="1">
      <c r="B53" s="27">
        <v>0.3680555555555556</v>
      </c>
      <c r="C53" s="309" t="s">
        <v>43</v>
      </c>
      <c r="D53" s="310"/>
      <c r="E53" s="310"/>
      <c r="F53" s="311"/>
      <c r="G53" s="28"/>
      <c r="H53" s="29"/>
      <c r="I53" s="29"/>
      <c r="J53" s="30"/>
      <c r="K53" s="29"/>
      <c r="L53" s="31"/>
    </row>
    <row r="54" spans="2:12" ht="18" customHeight="1" thickBot="1">
      <c r="B54" s="32">
        <v>0.375</v>
      </c>
      <c r="C54" s="314" t="s">
        <v>44</v>
      </c>
      <c r="D54" s="315"/>
      <c r="E54" s="315"/>
      <c r="F54" s="33"/>
      <c r="G54" s="34"/>
      <c r="H54" s="35"/>
      <c r="I54" s="35"/>
      <c r="J54" s="36"/>
      <c r="K54" s="35"/>
      <c r="L54" s="37"/>
    </row>
    <row r="55" spans="2:12" ht="18" customHeight="1">
      <c r="B55" s="302" t="s">
        <v>45</v>
      </c>
      <c r="C55" s="303"/>
      <c r="D55" s="38" t="s">
        <v>46</v>
      </c>
      <c r="E55" s="304" t="s">
        <v>47</v>
      </c>
      <c r="F55" s="305"/>
      <c r="G55" s="305"/>
      <c r="H55" s="305"/>
      <c r="I55" s="305"/>
      <c r="J55" s="305"/>
      <c r="K55" s="305"/>
      <c r="L55" s="306"/>
    </row>
    <row r="56" spans="2:12" ht="18" customHeight="1">
      <c r="B56" s="27">
        <v>0.3888888888888889</v>
      </c>
      <c r="C56" s="39" t="s">
        <v>48</v>
      </c>
      <c r="D56" s="39" t="s">
        <v>132</v>
      </c>
      <c r="E56" s="8">
        <v>19</v>
      </c>
      <c r="F56" s="40" t="str">
        <f>VLOOKUP(E56,'参加チーム名'!$C$3:$D104,2)</f>
        <v>台原レイカ－ズ</v>
      </c>
      <c r="G56" s="28" t="s">
        <v>49</v>
      </c>
      <c r="H56" s="29" t="s">
        <v>50</v>
      </c>
      <c r="I56" s="29" t="s">
        <v>49</v>
      </c>
      <c r="J56" s="8">
        <v>20</v>
      </c>
      <c r="K56" s="291" t="str">
        <f>VLOOKUP(J56,'参加チーム名'!$C$3:$D104,2)</f>
        <v>緑ヶ丘ファイタ－ズ</v>
      </c>
      <c r="L56" s="292"/>
    </row>
    <row r="57" spans="2:12" ht="18" customHeight="1">
      <c r="B57" s="27">
        <v>0.3958333333333333</v>
      </c>
      <c r="C57" s="39" t="s">
        <v>51</v>
      </c>
      <c r="D57" s="39" t="s">
        <v>133</v>
      </c>
      <c r="E57" s="8">
        <v>22</v>
      </c>
      <c r="F57" s="40" t="str">
        <f>VLOOKUP(E57,'参加チーム名'!$C$3:$D105,2)</f>
        <v>マッキュ－ズ</v>
      </c>
      <c r="G57" s="28" t="s">
        <v>52</v>
      </c>
      <c r="H57" s="29" t="s">
        <v>53</v>
      </c>
      <c r="I57" s="29" t="s">
        <v>52</v>
      </c>
      <c r="J57" s="8">
        <v>23</v>
      </c>
      <c r="K57" s="291" t="str">
        <f>VLOOKUP(J57,'参加チーム名'!$C$3:$D105,2)</f>
        <v>原町ファイヤースピリッツ</v>
      </c>
      <c r="L57" s="292"/>
    </row>
    <row r="58" spans="2:12" ht="18" customHeight="1">
      <c r="B58" s="27">
        <v>0.40277777777777773</v>
      </c>
      <c r="C58" s="39" t="s">
        <v>54</v>
      </c>
      <c r="D58" s="39" t="s">
        <v>158</v>
      </c>
      <c r="E58" s="8">
        <v>25</v>
      </c>
      <c r="F58" s="40" t="str">
        <f>VLOOKUP(E58,'参加チーム名'!$C$3:$D106,2)</f>
        <v>館ジャングル－</v>
      </c>
      <c r="G58" s="28" t="s">
        <v>52</v>
      </c>
      <c r="H58" s="29" t="s">
        <v>53</v>
      </c>
      <c r="I58" s="29" t="s">
        <v>52</v>
      </c>
      <c r="J58" s="8">
        <v>26</v>
      </c>
      <c r="K58" s="291" t="str">
        <f>VLOOKUP(J58,'参加チーム名'!$C$3:$D106,2)</f>
        <v>須賀川ゴジラキッズＤＢＣ</v>
      </c>
      <c r="L58" s="292"/>
    </row>
    <row r="59" spans="2:12" ht="18" customHeight="1">
      <c r="B59" s="27">
        <v>0.40972222222222227</v>
      </c>
      <c r="C59" s="39" t="s">
        <v>55</v>
      </c>
      <c r="D59" s="39" t="s">
        <v>167</v>
      </c>
      <c r="E59" s="8">
        <v>28</v>
      </c>
      <c r="F59" s="40" t="str">
        <f>VLOOKUP(E59,'参加チーム名'!$C$3:$D107,2)</f>
        <v>荒町朝練ファイタ－ズＢ</v>
      </c>
      <c r="G59" s="28" t="s">
        <v>52</v>
      </c>
      <c r="H59" s="29" t="s">
        <v>53</v>
      </c>
      <c r="I59" s="29" t="s">
        <v>52</v>
      </c>
      <c r="J59" s="8">
        <v>29</v>
      </c>
      <c r="K59" s="291" t="str">
        <f>VLOOKUP(J59,'参加チーム名'!$C$3:$D107,2)</f>
        <v>五戸ウルトラボンバ－ズ</v>
      </c>
      <c r="L59" s="292"/>
    </row>
    <row r="60" spans="2:12" ht="18" customHeight="1">
      <c r="B60" s="27">
        <v>0.4166666666666667</v>
      </c>
      <c r="C60" s="39" t="s">
        <v>56</v>
      </c>
      <c r="D60" s="39" t="s">
        <v>174</v>
      </c>
      <c r="E60" s="8">
        <v>31</v>
      </c>
      <c r="F60" s="40" t="str">
        <f>VLOOKUP(E60,'参加チーム名'!$C$3:$D108,2)</f>
        <v>Ｇ．Ｔ．Ｏ．☆ＡＳＵＣＯＭＥ</v>
      </c>
      <c r="G60" s="28" t="s">
        <v>52</v>
      </c>
      <c r="H60" s="29" t="s">
        <v>53</v>
      </c>
      <c r="I60" s="29" t="s">
        <v>52</v>
      </c>
      <c r="J60" s="8">
        <v>32</v>
      </c>
      <c r="K60" s="291" t="str">
        <f>VLOOKUP(J60,'参加チーム名'!$C$3:$D108,2)</f>
        <v>鳥川ドッジボ－ルクラブ</v>
      </c>
      <c r="L60" s="292"/>
    </row>
    <row r="61" spans="2:12" ht="18" customHeight="1">
      <c r="B61" s="27">
        <v>0.4236111111111111</v>
      </c>
      <c r="C61" s="39" t="s">
        <v>57</v>
      </c>
      <c r="D61" s="39" t="s">
        <v>169</v>
      </c>
      <c r="E61" s="8">
        <v>35</v>
      </c>
      <c r="F61" s="40" t="str">
        <f>VLOOKUP(E61,'参加チーム名'!$C$3:$D109,2)</f>
        <v>ブル－スタ－キング</v>
      </c>
      <c r="G61" s="28" t="s">
        <v>52</v>
      </c>
      <c r="H61" s="29" t="s">
        <v>53</v>
      </c>
      <c r="I61" s="29" t="s">
        <v>52</v>
      </c>
      <c r="J61" s="8">
        <v>36</v>
      </c>
      <c r="K61" s="291" t="str">
        <f>VLOOKUP(J61,'参加チーム名'!$C$3:$D109,2)</f>
        <v>日吉台ブラックス</v>
      </c>
      <c r="L61" s="292"/>
    </row>
    <row r="62" spans="2:12" ht="18" customHeight="1">
      <c r="B62" s="27">
        <v>0.4305555555555556</v>
      </c>
      <c r="C62" s="42" t="s">
        <v>58</v>
      </c>
      <c r="D62" s="39" t="s">
        <v>170</v>
      </c>
      <c r="E62" s="8">
        <v>38</v>
      </c>
      <c r="F62" s="40" t="str">
        <f>VLOOKUP(E62,'参加チーム名'!$C$3:$D110,2)</f>
        <v>高松ＤＢＣ</v>
      </c>
      <c r="G62" s="28" t="s">
        <v>52</v>
      </c>
      <c r="H62" s="29" t="s">
        <v>53</v>
      </c>
      <c r="I62" s="29" t="s">
        <v>52</v>
      </c>
      <c r="J62" s="8">
        <v>39</v>
      </c>
      <c r="K62" s="291" t="str">
        <f>VLOOKUP(J62,'参加チーム名'!$C$3:$D110,2)</f>
        <v>月見レッドア－マ－ズ</v>
      </c>
      <c r="L62" s="292"/>
    </row>
    <row r="63" spans="2:12" ht="18" customHeight="1">
      <c r="B63" s="41">
        <v>0.4375</v>
      </c>
      <c r="C63" s="44" t="s">
        <v>59</v>
      </c>
      <c r="D63" s="39" t="s">
        <v>171</v>
      </c>
      <c r="E63" s="8">
        <v>41</v>
      </c>
      <c r="F63" s="40" t="str">
        <f>VLOOKUP(E63,'参加チーム名'!$C$3:$D111,2)</f>
        <v>グリ－ンヒル</v>
      </c>
      <c r="G63" s="28" t="s">
        <v>52</v>
      </c>
      <c r="H63" s="29" t="s">
        <v>53</v>
      </c>
      <c r="I63" s="29" t="s">
        <v>52</v>
      </c>
      <c r="J63" s="8">
        <v>42</v>
      </c>
      <c r="K63" s="291" t="str">
        <f>VLOOKUP(J63,'参加チーム名'!$C$3:$D111,2)</f>
        <v>ＢＲＡＶＥ☆ＵＮＩＯＮ</v>
      </c>
      <c r="L63" s="292"/>
    </row>
    <row r="64" spans="2:12" ht="18" customHeight="1">
      <c r="B64" s="43">
        <v>0.4444444444444444</v>
      </c>
      <c r="C64" s="39" t="s">
        <v>60</v>
      </c>
      <c r="D64" s="39" t="s">
        <v>172</v>
      </c>
      <c r="E64" s="8">
        <v>44</v>
      </c>
      <c r="F64" s="40" t="str">
        <f>VLOOKUP(E64,'参加チーム名'!$C$3:$D112,2)</f>
        <v>五戸ミラクルボ－イズ</v>
      </c>
      <c r="G64" s="28" t="s">
        <v>52</v>
      </c>
      <c r="H64" s="29" t="s">
        <v>53</v>
      </c>
      <c r="I64" s="29" t="s">
        <v>52</v>
      </c>
      <c r="J64" s="8">
        <v>45</v>
      </c>
      <c r="K64" s="291" t="str">
        <f>VLOOKUP(J64,'参加チーム名'!$C$3:$D112,2)</f>
        <v>悟天崩</v>
      </c>
      <c r="L64" s="292"/>
    </row>
    <row r="65" spans="2:12" ht="18" customHeight="1">
      <c r="B65" s="27">
        <v>0.4513888888888889</v>
      </c>
      <c r="C65" s="39" t="s">
        <v>61</v>
      </c>
      <c r="D65" s="39" t="s">
        <v>173</v>
      </c>
      <c r="E65" s="8">
        <v>47</v>
      </c>
      <c r="F65" s="40" t="str">
        <f>VLOOKUP(E65,'参加チーム名'!$C$3:$D113,2)</f>
        <v>鹿島ドッジファイタ－ズ</v>
      </c>
      <c r="G65" s="28" t="s">
        <v>52</v>
      </c>
      <c r="H65" s="29" t="s">
        <v>53</v>
      </c>
      <c r="I65" s="29" t="s">
        <v>52</v>
      </c>
      <c r="J65" s="8">
        <v>48</v>
      </c>
      <c r="K65" s="291" t="str">
        <f>VLOOKUP(J65,'参加チーム名'!$C$3:$D113,2)</f>
        <v>杉小ｷｬｲ-ﾝﾌﾞﾗｻﾞ-ｽﾞＸ</v>
      </c>
      <c r="L65" s="292"/>
    </row>
    <row r="66" spans="2:12" ht="18" customHeight="1">
      <c r="B66" s="27">
        <v>0.4583333333333333</v>
      </c>
      <c r="C66" s="39" t="s">
        <v>62</v>
      </c>
      <c r="D66" s="39" t="s">
        <v>134</v>
      </c>
      <c r="E66" s="8">
        <v>3</v>
      </c>
      <c r="F66" s="40" t="str">
        <f>VLOOKUP(E66,'参加チーム名'!$C$3:$D114,2)</f>
        <v>土浦ラッキーズ</v>
      </c>
      <c r="G66" s="28" t="s">
        <v>52</v>
      </c>
      <c r="H66" s="29" t="s">
        <v>53</v>
      </c>
      <c r="I66" s="29" t="s">
        <v>52</v>
      </c>
      <c r="J66" s="8">
        <v>1</v>
      </c>
      <c r="K66" s="291" t="str">
        <f>VLOOKUP(J66,'参加チーム名'!$C$3:$D114,2)</f>
        <v>Ｐｃｈａｎ　Ｂ☆Ｇ</v>
      </c>
      <c r="L66" s="292"/>
    </row>
    <row r="67" spans="2:12" ht="18" customHeight="1">
      <c r="B67" s="27">
        <v>0.46527777777777773</v>
      </c>
      <c r="C67" s="39" t="s">
        <v>63</v>
      </c>
      <c r="D67" s="39" t="s">
        <v>127</v>
      </c>
      <c r="E67" s="8">
        <v>6</v>
      </c>
      <c r="F67" s="40" t="str">
        <f>VLOOKUP(E67,'参加チーム名'!$C$3:$D115,2)</f>
        <v>杉小ｷｬｲ-ﾝﾌﾞﾗｻﾞ-ｽﾞＡ</v>
      </c>
      <c r="G67" s="28" t="s">
        <v>64</v>
      </c>
      <c r="H67" s="29" t="s">
        <v>65</v>
      </c>
      <c r="I67" s="29" t="s">
        <v>64</v>
      </c>
      <c r="J67" s="8">
        <v>4</v>
      </c>
      <c r="K67" s="291" t="str">
        <f>VLOOKUP(J67,'参加チーム名'!$C$3:$D115,2)</f>
        <v>荒町朝練ファイタ－ズＡ</v>
      </c>
      <c r="L67" s="292"/>
    </row>
    <row r="68" spans="2:12" ht="18" customHeight="1">
      <c r="B68" s="27">
        <v>0.47222222222222227</v>
      </c>
      <c r="C68" s="44" t="s">
        <v>66</v>
      </c>
      <c r="D68" s="39" t="s">
        <v>128</v>
      </c>
      <c r="E68" s="8">
        <v>9</v>
      </c>
      <c r="F68" s="40" t="str">
        <f>VLOOKUP(E68,'参加チーム名'!$C$3:$D116,2)</f>
        <v>ＢＲＡＶＥ☆ＵＮＩＯＮ　Ⅱ</v>
      </c>
      <c r="G68" s="28" t="s">
        <v>64</v>
      </c>
      <c r="H68" s="29" t="s">
        <v>65</v>
      </c>
      <c r="I68" s="29" t="s">
        <v>64</v>
      </c>
      <c r="J68" s="8">
        <v>7</v>
      </c>
      <c r="K68" s="291" t="str">
        <f>VLOOKUP(J68,'参加チーム名'!$C$3:$D116,2)</f>
        <v>Ｐｃｈａｎ　ＪＥＴ</v>
      </c>
      <c r="L68" s="292"/>
    </row>
    <row r="69" spans="2:12" ht="18" customHeight="1">
      <c r="B69" s="27">
        <v>0.4791666666666667</v>
      </c>
      <c r="C69" s="44" t="s">
        <v>67</v>
      </c>
      <c r="D69" s="39" t="s">
        <v>129</v>
      </c>
      <c r="E69" s="8">
        <v>12</v>
      </c>
      <c r="F69" s="40" t="str">
        <f>VLOOKUP(E69,'参加チーム名'!$C$3:$D117,2)</f>
        <v>天真キッズ</v>
      </c>
      <c r="G69" s="28" t="s">
        <v>64</v>
      </c>
      <c r="H69" s="29" t="s">
        <v>65</v>
      </c>
      <c r="I69" s="29" t="s">
        <v>64</v>
      </c>
      <c r="J69" s="8">
        <v>10</v>
      </c>
      <c r="K69" s="291" t="str">
        <f>VLOOKUP(J69,'参加チーム名'!$C$3:$D117,2)</f>
        <v>東仙ＬＳファイターズ</v>
      </c>
      <c r="L69" s="292"/>
    </row>
    <row r="70" spans="2:12" ht="18" customHeight="1">
      <c r="B70" s="41">
        <v>0.4861111111111111</v>
      </c>
      <c r="C70" s="44" t="s">
        <v>68</v>
      </c>
      <c r="D70" s="39" t="s">
        <v>130</v>
      </c>
      <c r="E70" s="8">
        <v>15</v>
      </c>
      <c r="F70" s="40" t="str">
        <f>VLOOKUP(E70,'参加チーム名'!$C$3:$D118,2)</f>
        <v>杉小ｷｬｲ-ﾝﾌﾞﾗｻﾞ-ｽﾞ</v>
      </c>
      <c r="G70" s="28" t="s">
        <v>64</v>
      </c>
      <c r="H70" s="29" t="s">
        <v>65</v>
      </c>
      <c r="I70" s="29" t="s">
        <v>64</v>
      </c>
      <c r="J70" s="8">
        <v>13</v>
      </c>
      <c r="K70" s="291" t="str">
        <f>VLOOKUP(J70,'参加チーム名'!$C$3:$D118,2)</f>
        <v>原小ファイタ－ズＪｒ</v>
      </c>
      <c r="L70" s="292"/>
    </row>
    <row r="71" spans="2:12" ht="18" customHeight="1">
      <c r="B71" s="27">
        <v>0.4930555555555556</v>
      </c>
      <c r="C71" s="44" t="s">
        <v>69</v>
      </c>
      <c r="D71" s="39" t="s">
        <v>131</v>
      </c>
      <c r="E71" s="8">
        <v>18</v>
      </c>
      <c r="F71" s="40" t="str">
        <f>VLOOKUP(E71,'参加チーム名'!$C$3:$D119,2)</f>
        <v>青影ちょろＱ</v>
      </c>
      <c r="G71" s="28" t="s">
        <v>52</v>
      </c>
      <c r="H71" s="29" t="s">
        <v>53</v>
      </c>
      <c r="I71" s="29" t="s">
        <v>52</v>
      </c>
      <c r="J71" s="8">
        <v>16</v>
      </c>
      <c r="K71" s="291" t="str">
        <f>VLOOKUP(J71,'参加チーム名'!$C$3:$D119,2)</f>
        <v>原小ファイタ－ズ</v>
      </c>
      <c r="L71" s="292"/>
    </row>
    <row r="72" spans="2:12" ht="18" customHeight="1" thickBot="1">
      <c r="B72" s="32">
        <v>0.5</v>
      </c>
      <c r="C72" s="45"/>
      <c r="D72" s="299" t="s">
        <v>70</v>
      </c>
      <c r="E72" s="300"/>
      <c r="F72" s="300"/>
      <c r="G72" s="300"/>
      <c r="H72" s="300"/>
      <c r="I72" s="300"/>
      <c r="J72" s="300"/>
      <c r="K72" s="300"/>
      <c r="L72" s="301"/>
    </row>
    <row r="73" spans="2:12" ht="18" customHeight="1">
      <c r="B73" s="54"/>
      <c r="C73" s="42"/>
      <c r="D73" s="288" t="s">
        <v>71</v>
      </c>
      <c r="E73" s="289"/>
      <c r="F73" s="289"/>
      <c r="G73" s="289"/>
      <c r="H73" s="289"/>
      <c r="I73" s="289"/>
      <c r="J73" s="289"/>
      <c r="K73" s="289"/>
      <c r="L73" s="290"/>
    </row>
    <row r="74" spans="2:12" ht="18" customHeight="1">
      <c r="B74" s="43">
        <v>0.5277777777777778</v>
      </c>
      <c r="C74" s="39" t="s">
        <v>88</v>
      </c>
      <c r="D74" s="297" t="s">
        <v>184</v>
      </c>
      <c r="E74" s="298"/>
      <c r="F74" s="46"/>
      <c r="G74" s="28" t="s">
        <v>73</v>
      </c>
      <c r="H74" s="29" t="s">
        <v>74</v>
      </c>
      <c r="I74" s="29" t="s">
        <v>73</v>
      </c>
      <c r="J74" s="296" t="s">
        <v>11</v>
      </c>
      <c r="K74" s="296"/>
      <c r="L74" s="47"/>
    </row>
    <row r="75" spans="2:12" ht="18" customHeight="1">
      <c r="B75" s="43">
        <v>0.5347222222222222</v>
      </c>
      <c r="C75" s="39" t="s">
        <v>90</v>
      </c>
      <c r="D75" s="297" t="s">
        <v>186</v>
      </c>
      <c r="E75" s="298"/>
      <c r="F75" s="46"/>
      <c r="G75" s="28" t="s">
        <v>76</v>
      </c>
      <c r="H75" s="29" t="s">
        <v>77</v>
      </c>
      <c r="I75" s="29" t="s">
        <v>76</v>
      </c>
      <c r="J75" s="296" t="s">
        <v>3</v>
      </c>
      <c r="K75" s="296"/>
      <c r="L75" s="47"/>
    </row>
    <row r="76" spans="2:12" ht="18" customHeight="1">
      <c r="B76" s="43">
        <v>0.5416666666666666</v>
      </c>
      <c r="C76" s="39" t="s">
        <v>19</v>
      </c>
      <c r="D76" s="297" t="s">
        <v>187</v>
      </c>
      <c r="E76" s="298"/>
      <c r="F76" s="46"/>
      <c r="G76" s="28" t="s">
        <v>73</v>
      </c>
      <c r="H76" s="29" t="s">
        <v>74</v>
      </c>
      <c r="I76" s="29" t="s">
        <v>73</v>
      </c>
      <c r="J76" s="296" t="s">
        <v>12</v>
      </c>
      <c r="K76" s="296"/>
      <c r="L76" s="47"/>
    </row>
    <row r="77" spans="2:12" ht="18" customHeight="1">
      <c r="B77" s="43">
        <v>0.548611111111111</v>
      </c>
      <c r="C77" s="39" t="s">
        <v>91</v>
      </c>
      <c r="D77" s="297" t="s">
        <v>188</v>
      </c>
      <c r="E77" s="298"/>
      <c r="F77" s="46"/>
      <c r="G77" s="28" t="s">
        <v>76</v>
      </c>
      <c r="H77" s="29" t="s">
        <v>77</v>
      </c>
      <c r="I77" s="29" t="s">
        <v>76</v>
      </c>
      <c r="J77" s="296" t="s">
        <v>13</v>
      </c>
      <c r="K77" s="296"/>
      <c r="L77" s="47"/>
    </row>
    <row r="78" spans="2:12" ht="18" customHeight="1">
      <c r="B78" s="43">
        <v>0.5555555555555556</v>
      </c>
      <c r="C78" s="39" t="s">
        <v>92</v>
      </c>
      <c r="D78" s="297" t="s">
        <v>189</v>
      </c>
      <c r="E78" s="298"/>
      <c r="F78" s="46"/>
      <c r="G78" s="28" t="s">
        <v>76</v>
      </c>
      <c r="H78" s="29" t="s">
        <v>77</v>
      </c>
      <c r="I78" s="29" t="s">
        <v>76</v>
      </c>
      <c r="J78" s="296" t="s">
        <v>14</v>
      </c>
      <c r="K78" s="296"/>
      <c r="L78" s="47"/>
    </row>
    <row r="79" spans="2:12" ht="18" customHeight="1">
      <c r="B79" s="27">
        <v>0.5625</v>
      </c>
      <c r="C79" s="39" t="s">
        <v>93</v>
      </c>
      <c r="D79" s="297" t="s">
        <v>190</v>
      </c>
      <c r="E79" s="298"/>
      <c r="F79" s="46"/>
      <c r="G79" s="28" t="s">
        <v>76</v>
      </c>
      <c r="H79" s="29" t="s">
        <v>77</v>
      </c>
      <c r="I79" s="29" t="s">
        <v>76</v>
      </c>
      <c r="J79" s="296" t="s">
        <v>15</v>
      </c>
      <c r="K79" s="296"/>
      <c r="L79" s="47"/>
    </row>
    <row r="80" spans="2:12" ht="18" customHeight="1">
      <c r="B80" s="27">
        <v>0.5694444444444444</v>
      </c>
      <c r="C80" s="39" t="s">
        <v>94</v>
      </c>
      <c r="D80" s="297" t="s">
        <v>191</v>
      </c>
      <c r="E80" s="298"/>
      <c r="F80" s="46"/>
      <c r="G80" s="28" t="s">
        <v>76</v>
      </c>
      <c r="H80" s="29" t="s">
        <v>77</v>
      </c>
      <c r="I80" s="29" t="s">
        <v>76</v>
      </c>
      <c r="J80" s="296" t="s">
        <v>16</v>
      </c>
      <c r="K80" s="296"/>
      <c r="L80" s="47"/>
    </row>
    <row r="81" spans="2:12" ht="18" customHeight="1">
      <c r="B81" s="27">
        <v>0.576388888888889</v>
      </c>
      <c r="C81" s="39" t="s">
        <v>270</v>
      </c>
      <c r="D81" s="297" t="s">
        <v>192</v>
      </c>
      <c r="E81" s="298"/>
      <c r="F81" s="46"/>
      <c r="G81" s="28" t="s">
        <v>76</v>
      </c>
      <c r="H81" s="29" t="s">
        <v>77</v>
      </c>
      <c r="I81" s="29" t="s">
        <v>76</v>
      </c>
      <c r="J81" s="296" t="s">
        <v>17</v>
      </c>
      <c r="K81" s="296"/>
      <c r="L81" s="47"/>
    </row>
    <row r="82" spans="2:12" ht="18" customHeight="1">
      <c r="B82" s="27">
        <v>0.5833333333333334</v>
      </c>
      <c r="C82" s="39" t="s">
        <v>271</v>
      </c>
      <c r="D82" s="280" t="s">
        <v>113</v>
      </c>
      <c r="E82" s="281"/>
      <c r="F82" s="46"/>
      <c r="G82" s="28" t="s">
        <v>76</v>
      </c>
      <c r="H82" s="29" t="s">
        <v>77</v>
      </c>
      <c r="I82" s="29" t="s">
        <v>76</v>
      </c>
      <c r="J82" s="282" t="s">
        <v>114</v>
      </c>
      <c r="K82" s="282"/>
      <c r="L82" s="47"/>
    </row>
    <row r="83" spans="2:12" ht="18" customHeight="1">
      <c r="B83" s="27">
        <v>0.5902777777777778</v>
      </c>
      <c r="C83" s="39" t="s">
        <v>272</v>
      </c>
      <c r="D83" s="280" t="s">
        <v>280</v>
      </c>
      <c r="E83" s="281"/>
      <c r="F83" s="46"/>
      <c r="G83" s="28" t="s">
        <v>76</v>
      </c>
      <c r="H83" s="29" t="s">
        <v>77</v>
      </c>
      <c r="I83" s="29" t="s">
        <v>76</v>
      </c>
      <c r="J83" s="282" t="s">
        <v>283</v>
      </c>
      <c r="K83" s="282"/>
      <c r="L83" s="47"/>
    </row>
    <row r="84" spans="2:12" ht="18" customHeight="1">
      <c r="B84" s="27">
        <v>0.5972222222222222</v>
      </c>
      <c r="C84" s="39" t="s">
        <v>273</v>
      </c>
      <c r="D84" s="280" t="s">
        <v>115</v>
      </c>
      <c r="E84" s="281"/>
      <c r="F84" s="46"/>
      <c r="G84" s="28" t="s">
        <v>76</v>
      </c>
      <c r="H84" s="29" t="s">
        <v>77</v>
      </c>
      <c r="I84" s="29" t="s">
        <v>76</v>
      </c>
      <c r="J84" s="282" t="s">
        <v>117</v>
      </c>
      <c r="K84" s="282"/>
      <c r="L84" s="47"/>
    </row>
    <row r="85" spans="2:12" ht="18" customHeight="1">
      <c r="B85" s="27">
        <v>0.6041666666666666</v>
      </c>
      <c r="C85" s="39" t="s">
        <v>274</v>
      </c>
      <c r="D85" s="280" t="s">
        <v>116</v>
      </c>
      <c r="E85" s="281"/>
      <c r="F85" s="46"/>
      <c r="G85" s="28" t="s">
        <v>76</v>
      </c>
      <c r="H85" s="29" t="s">
        <v>77</v>
      </c>
      <c r="I85" s="29" t="s">
        <v>76</v>
      </c>
      <c r="J85" s="282" t="s">
        <v>118</v>
      </c>
      <c r="K85" s="282"/>
      <c r="L85" s="47"/>
    </row>
    <row r="86" spans="2:12" ht="18" customHeight="1">
      <c r="B86" s="27">
        <v>0.611111111111111</v>
      </c>
      <c r="C86" s="39" t="s">
        <v>275</v>
      </c>
      <c r="D86" s="280" t="s">
        <v>281</v>
      </c>
      <c r="E86" s="281"/>
      <c r="F86" s="46"/>
      <c r="G86" s="28" t="s">
        <v>76</v>
      </c>
      <c r="H86" s="29" t="s">
        <v>77</v>
      </c>
      <c r="I86" s="29" t="s">
        <v>76</v>
      </c>
      <c r="J86" s="282" t="s">
        <v>284</v>
      </c>
      <c r="K86" s="282"/>
      <c r="L86" s="47"/>
    </row>
    <row r="87" spans="2:12" ht="18" customHeight="1">
      <c r="B87" s="27">
        <v>0.6180555555555556</v>
      </c>
      <c r="C87" s="39" t="s">
        <v>220</v>
      </c>
      <c r="D87" s="280" t="s">
        <v>282</v>
      </c>
      <c r="E87" s="281"/>
      <c r="F87" s="48"/>
      <c r="G87" s="28" t="s">
        <v>76</v>
      </c>
      <c r="H87" s="29" t="s">
        <v>77</v>
      </c>
      <c r="I87" s="29" t="s">
        <v>76</v>
      </c>
      <c r="J87" s="282" t="s">
        <v>285</v>
      </c>
      <c r="K87" s="282"/>
      <c r="L87" s="49"/>
    </row>
    <row r="88" spans="2:12" ht="18" customHeight="1">
      <c r="B88" s="43">
        <v>0.6319444444444444</v>
      </c>
      <c r="C88" s="50" t="s">
        <v>222</v>
      </c>
      <c r="D88" s="293" t="s">
        <v>286</v>
      </c>
      <c r="E88" s="294"/>
      <c r="F88" s="51"/>
      <c r="G88" s="51" t="s">
        <v>82</v>
      </c>
      <c r="H88" s="52" t="s">
        <v>83</v>
      </c>
      <c r="I88" s="52" t="s">
        <v>82</v>
      </c>
      <c r="J88" s="295" t="s">
        <v>287</v>
      </c>
      <c r="K88" s="295"/>
      <c r="L88" s="53"/>
    </row>
    <row r="89" spans="2:12" ht="18" customHeight="1">
      <c r="B89" s="54"/>
      <c r="C89" s="55"/>
      <c r="D89" s="283"/>
      <c r="E89" s="284"/>
      <c r="F89" s="56"/>
      <c r="G89" s="56" t="s">
        <v>82</v>
      </c>
      <c r="H89" s="57" t="s">
        <v>83</v>
      </c>
      <c r="I89" s="57" t="s">
        <v>82</v>
      </c>
      <c r="J89" s="152"/>
      <c r="K89" s="152"/>
      <c r="L89" s="58"/>
    </row>
    <row r="90" spans="2:12" ht="18" customHeight="1">
      <c r="B90" s="41"/>
      <c r="C90" s="59"/>
      <c r="D90" s="285"/>
      <c r="E90" s="286"/>
      <c r="F90" s="60"/>
      <c r="G90" s="60" t="s">
        <v>52</v>
      </c>
      <c r="H90" s="61" t="s">
        <v>53</v>
      </c>
      <c r="I90" s="61" t="s">
        <v>52</v>
      </c>
      <c r="J90" s="287"/>
      <c r="K90" s="287"/>
      <c r="L90" s="62"/>
    </row>
    <row r="91" spans="2:12" ht="18" customHeight="1">
      <c r="B91" s="43">
        <v>0.6597222222222222</v>
      </c>
      <c r="C91" s="50" t="s">
        <v>85</v>
      </c>
      <c r="D91" s="283" t="s">
        <v>105</v>
      </c>
      <c r="E91" s="284"/>
      <c r="F91" s="51"/>
      <c r="G91" s="51" t="s">
        <v>82</v>
      </c>
      <c r="H91" s="52" t="s">
        <v>83</v>
      </c>
      <c r="I91" s="52" t="s">
        <v>82</v>
      </c>
      <c r="J91" s="295" t="s">
        <v>112</v>
      </c>
      <c r="K91" s="295"/>
      <c r="L91" s="53"/>
    </row>
    <row r="92" spans="2:12" ht="18" customHeight="1">
      <c r="B92" s="54"/>
      <c r="C92" s="55"/>
      <c r="D92" s="283"/>
      <c r="E92" s="284"/>
      <c r="F92" s="56"/>
      <c r="G92" s="56" t="s">
        <v>82</v>
      </c>
      <c r="H92" s="57" t="s">
        <v>83</v>
      </c>
      <c r="I92" s="57" t="s">
        <v>82</v>
      </c>
      <c r="J92" s="152"/>
      <c r="K92" s="152"/>
      <c r="L92" s="58"/>
    </row>
    <row r="93" spans="2:12" ht="18" customHeight="1" thickBot="1">
      <c r="B93" s="41"/>
      <c r="C93" s="59"/>
      <c r="D93" s="285"/>
      <c r="E93" s="286"/>
      <c r="F93" s="60"/>
      <c r="G93" s="60" t="s">
        <v>52</v>
      </c>
      <c r="H93" s="61" t="s">
        <v>53</v>
      </c>
      <c r="I93" s="61" t="s">
        <v>52</v>
      </c>
      <c r="J93" s="287"/>
      <c r="K93" s="287"/>
      <c r="L93" s="62"/>
    </row>
    <row r="94" spans="2:12" ht="18" customHeight="1" thickBot="1">
      <c r="B94" s="63">
        <v>0.6875</v>
      </c>
      <c r="C94" s="64" t="s">
        <v>86</v>
      </c>
      <c r="D94" s="65"/>
      <c r="E94" s="66"/>
      <c r="F94" s="66"/>
      <c r="G94" s="67"/>
      <c r="H94" s="68"/>
      <c r="I94" s="68"/>
      <c r="J94" s="69"/>
      <c r="K94" s="68"/>
      <c r="L94" s="70"/>
    </row>
    <row r="95" spans="2:12" ht="18" customHeight="1" thickBot="1">
      <c r="B95" s="71">
        <v>0.7083333333333334</v>
      </c>
      <c r="C95" s="278" t="s">
        <v>87</v>
      </c>
      <c r="D95" s="279"/>
      <c r="E95" s="279"/>
      <c r="F95" s="279"/>
      <c r="G95" s="72"/>
      <c r="H95" s="73"/>
      <c r="I95" s="73"/>
      <c r="J95" s="74"/>
      <c r="K95" s="73"/>
      <c r="L95" s="75"/>
    </row>
    <row r="96" ht="18" customHeight="1" thickTop="1"/>
    <row r="98" spans="2:12" ht="18" customHeight="1">
      <c r="B98" s="312" t="s">
        <v>104</v>
      </c>
      <c r="C98" s="312"/>
      <c r="D98" s="312"/>
      <c r="E98" s="312"/>
      <c r="F98" s="312"/>
      <c r="G98" s="312"/>
      <c r="H98" s="312"/>
      <c r="I98" s="312"/>
      <c r="J98" s="312"/>
      <c r="K98" s="312"/>
      <c r="L98" s="312"/>
    </row>
    <row r="99" spans="2:12" ht="18" customHeight="1" thickBot="1"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</row>
    <row r="100" spans="2:12" ht="18" customHeight="1" thickTop="1">
      <c r="B100" s="21">
        <v>0.3541666666666667</v>
      </c>
      <c r="C100" s="307" t="s">
        <v>42</v>
      </c>
      <c r="D100" s="308"/>
      <c r="E100" s="308"/>
      <c r="F100" s="22"/>
      <c r="G100" s="23"/>
      <c r="H100" s="24"/>
      <c r="I100" s="24"/>
      <c r="J100" s="25"/>
      <c r="K100" s="24"/>
      <c r="L100" s="26"/>
    </row>
    <row r="101" spans="2:12" ht="18" customHeight="1">
      <c r="B101" s="27">
        <v>0.3680555555555556</v>
      </c>
      <c r="C101" s="309" t="s">
        <v>43</v>
      </c>
      <c r="D101" s="310"/>
      <c r="E101" s="310"/>
      <c r="F101" s="311"/>
      <c r="G101" s="28"/>
      <c r="H101" s="29"/>
      <c r="I101" s="29"/>
      <c r="J101" s="30"/>
      <c r="K101" s="29"/>
      <c r="L101" s="31"/>
    </row>
    <row r="102" spans="2:12" ht="18" customHeight="1" thickBot="1">
      <c r="B102" s="32">
        <v>0.375</v>
      </c>
      <c r="C102" s="314" t="s">
        <v>44</v>
      </c>
      <c r="D102" s="315"/>
      <c r="E102" s="315"/>
      <c r="F102" s="33"/>
      <c r="G102" s="34"/>
      <c r="H102" s="35"/>
      <c r="I102" s="35"/>
      <c r="J102" s="36"/>
      <c r="K102" s="35"/>
      <c r="L102" s="37"/>
    </row>
    <row r="103" spans="2:12" ht="18" customHeight="1">
      <c r="B103" s="302" t="s">
        <v>45</v>
      </c>
      <c r="C103" s="303"/>
      <c r="D103" s="38" t="s">
        <v>46</v>
      </c>
      <c r="E103" s="304" t="s">
        <v>47</v>
      </c>
      <c r="F103" s="305"/>
      <c r="G103" s="305"/>
      <c r="H103" s="305"/>
      <c r="I103" s="305"/>
      <c r="J103" s="305"/>
      <c r="K103" s="305"/>
      <c r="L103" s="306"/>
    </row>
    <row r="104" spans="2:12" ht="18" customHeight="1">
      <c r="B104" s="27">
        <v>0.3888888888888889</v>
      </c>
      <c r="C104" s="39" t="s">
        <v>48</v>
      </c>
      <c r="D104" s="39" t="s">
        <v>169</v>
      </c>
      <c r="E104" s="8">
        <v>34</v>
      </c>
      <c r="F104" s="40" t="str">
        <f>VLOOKUP(E104,'参加チーム名'!$C$3:$D156,2)</f>
        <v>Ｐｃｈａｎ　ＢＥＡＴ</v>
      </c>
      <c r="G104" s="28" t="s">
        <v>49</v>
      </c>
      <c r="H104" s="29" t="s">
        <v>50</v>
      </c>
      <c r="I104" s="29" t="s">
        <v>49</v>
      </c>
      <c r="J104" s="8">
        <v>35</v>
      </c>
      <c r="K104" s="291" t="str">
        <f>VLOOKUP(J104,'参加チーム名'!$C$3:$D156,2)</f>
        <v>ブル－スタ－キング</v>
      </c>
      <c r="L104" s="292"/>
    </row>
    <row r="105" spans="2:12" ht="18" customHeight="1">
      <c r="B105" s="27">
        <v>0.3958333333333333</v>
      </c>
      <c r="C105" s="39" t="s">
        <v>51</v>
      </c>
      <c r="D105" s="39" t="s">
        <v>170</v>
      </c>
      <c r="E105" s="8">
        <v>37</v>
      </c>
      <c r="F105" s="40" t="str">
        <f>VLOOKUP(E105,'参加チーム名'!$C$3:$D157,2)</f>
        <v>栗生・館Ｗファイタ－ズ</v>
      </c>
      <c r="G105" s="28" t="s">
        <v>52</v>
      </c>
      <c r="H105" s="29" t="s">
        <v>53</v>
      </c>
      <c r="I105" s="29" t="s">
        <v>52</v>
      </c>
      <c r="J105" s="8">
        <v>38</v>
      </c>
      <c r="K105" s="291" t="str">
        <f>VLOOKUP(J105,'参加チーム名'!$C$3:$D157,2)</f>
        <v>高松ＤＢＣ</v>
      </c>
      <c r="L105" s="292"/>
    </row>
    <row r="106" spans="2:12" ht="18" customHeight="1">
      <c r="B106" s="27">
        <v>0.40277777777777773</v>
      </c>
      <c r="C106" s="39" t="s">
        <v>54</v>
      </c>
      <c r="D106" s="39" t="s">
        <v>171</v>
      </c>
      <c r="E106" s="8">
        <v>40</v>
      </c>
      <c r="F106" s="40" t="str">
        <f>VLOOKUP(E106,'参加チーム名'!$C$3:$D158,2)</f>
        <v>台原アタッカ－ズ </v>
      </c>
      <c r="G106" s="28" t="s">
        <v>52</v>
      </c>
      <c r="H106" s="29" t="s">
        <v>53</v>
      </c>
      <c r="I106" s="29" t="s">
        <v>52</v>
      </c>
      <c r="J106" s="8">
        <v>41</v>
      </c>
      <c r="K106" s="291" t="str">
        <f>VLOOKUP(J106,'参加チーム名'!$C$3:$D158,2)</f>
        <v>グリ－ンヒル</v>
      </c>
      <c r="L106" s="292"/>
    </row>
    <row r="107" spans="2:12" ht="18" customHeight="1">
      <c r="B107" s="27">
        <v>0.40972222222222227</v>
      </c>
      <c r="C107" s="39" t="s">
        <v>55</v>
      </c>
      <c r="D107" s="39" t="s">
        <v>172</v>
      </c>
      <c r="E107" s="8">
        <v>43</v>
      </c>
      <c r="F107" s="40" t="str">
        <f>VLOOKUP(E107,'参加チーム名'!$C$3:$D159,2)</f>
        <v>松陵ヤンキ－ズ</v>
      </c>
      <c r="G107" s="28" t="s">
        <v>52</v>
      </c>
      <c r="H107" s="29" t="s">
        <v>53</v>
      </c>
      <c r="I107" s="29" t="s">
        <v>52</v>
      </c>
      <c r="J107" s="8">
        <v>44</v>
      </c>
      <c r="K107" s="291" t="str">
        <f>VLOOKUP(J107,'参加チーム名'!$C$3:$D159,2)</f>
        <v>五戸ミラクルボ－イズ</v>
      </c>
      <c r="L107" s="292"/>
    </row>
    <row r="108" spans="2:12" ht="18" customHeight="1">
      <c r="B108" s="27">
        <v>0.4166666666666667</v>
      </c>
      <c r="C108" s="39" t="s">
        <v>56</v>
      </c>
      <c r="D108" s="39" t="s">
        <v>173</v>
      </c>
      <c r="E108" s="8">
        <v>46</v>
      </c>
      <c r="F108" s="40" t="str">
        <f>VLOOKUP(E108,'参加チーム名'!$C$3:$D160,2)</f>
        <v>太田風の子ハリケ－ン</v>
      </c>
      <c r="G108" s="28" t="s">
        <v>52</v>
      </c>
      <c r="H108" s="29" t="s">
        <v>53</v>
      </c>
      <c r="I108" s="29" t="s">
        <v>52</v>
      </c>
      <c r="J108" s="8">
        <v>47</v>
      </c>
      <c r="K108" s="291" t="str">
        <f>VLOOKUP(J108,'参加チーム名'!$C$3:$D160,2)</f>
        <v>鹿島ドッジファイタ－ズ</v>
      </c>
      <c r="L108" s="292"/>
    </row>
    <row r="109" spans="2:12" ht="18" customHeight="1">
      <c r="B109" s="27">
        <v>0.4236111111111111</v>
      </c>
      <c r="C109" s="39" t="s">
        <v>57</v>
      </c>
      <c r="D109" s="39" t="s">
        <v>134</v>
      </c>
      <c r="E109" s="8">
        <v>2</v>
      </c>
      <c r="F109" s="40" t="str">
        <f>VLOOKUP(E109,'参加チーム名'!$C$3:$D161,2)</f>
        <v>杉妻レボリュ－ション</v>
      </c>
      <c r="G109" s="28" t="s">
        <v>52</v>
      </c>
      <c r="H109" s="29" t="s">
        <v>53</v>
      </c>
      <c r="I109" s="29" t="s">
        <v>52</v>
      </c>
      <c r="J109" s="8">
        <v>3</v>
      </c>
      <c r="K109" s="291" t="str">
        <f>VLOOKUP(J109,'参加チーム名'!$C$3:$D161,2)</f>
        <v>土浦ラッキーズ</v>
      </c>
      <c r="L109" s="292"/>
    </row>
    <row r="110" spans="2:12" ht="18" customHeight="1">
      <c r="B110" s="27">
        <v>0.4305555555555556</v>
      </c>
      <c r="C110" s="42" t="s">
        <v>58</v>
      </c>
      <c r="D110" s="39" t="s">
        <v>127</v>
      </c>
      <c r="E110" s="8">
        <v>5</v>
      </c>
      <c r="F110" s="40" t="str">
        <f>VLOOKUP(E110,'参加チーム名'!$C$3:$D162,2)</f>
        <v>胆沢ファイタ－ズ</v>
      </c>
      <c r="G110" s="28" t="s">
        <v>52</v>
      </c>
      <c r="H110" s="29" t="s">
        <v>53</v>
      </c>
      <c r="I110" s="29" t="s">
        <v>52</v>
      </c>
      <c r="J110" s="8">
        <v>6</v>
      </c>
      <c r="K110" s="291" t="str">
        <f>VLOOKUP(J110,'参加チーム名'!$C$3:$D162,2)</f>
        <v>杉小ｷｬｲ-ﾝﾌﾞﾗｻﾞ-ｽﾞＡ</v>
      </c>
      <c r="L110" s="292"/>
    </row>
    <row r="111" spans="2:12" ht="18" customHeight="1">
      <c r="B111" s="41">
        <v>0.4375</v>
      </c>
      <c r="C111" s="44" t="s">
        <v>59</v>
      </c>
      <c r="D111" s="39" t="s">
        <v>128</v>
      </c>
      <c r="E111" s="8">
        <v>8</v>
      </c>
      <c r="F111" s="40" t="str">
        <f>VLOOKUP(E111,'参加チーム名'!$C$3:$D163,2)</f>
        <v>南向台ブル－ウェイブ</v>
      </c>
      <c r="G111" s="28" t="s">
        <v>52</v>
      </c>
      <c r="H111" s="29" t="s">
        <v>53</v>
      </c>
      <c r="I111" s="29" t="s">
        <v>52</v>
      </c>
      <c r="J111" s="8">
        <v>9</v>
      </c>
      <c r="K111" s="291" t="str">
        <f>VLOOKUP(J111,'参加チーム名'!$C$3:$D163,2)</f>
        <v>ＢＲＡＶＥ☆ＵＮＩＯＮ　Ⅱ</v>
      </c>
      <c r="L111" s="292"/>
    </row>
    <row r="112" spans="2:12" ht="18" customHeight="1">
      <c r="B112" s="43">
        <v>0.4444444444444444</v>
      </c>
      <c r="C112" s="39" t="s">
        <v>60</v>
      </c>
      <c r="D112" s="39" t="s">
        <v>129</v>
      </c>
      <c r="E112" s="8">
        <v>11</v>
      </c>
      <c r="F112" s="40" t="str">
        <f>VLOOKUP(E112,'参加チーム名'!$C$3:$D164,2)</f>
        <v>大久保ビッグファイタ－ズ</v>
      </c>
      <c r="G112" s="28" t="s">
        <v>52</v>
      </c>
      <c r="H112" s="29" t="s">
        <v>53</v>
      </c>
      <c r="I112" s="29" t="s">
        <v>52</v>
      </c>
      <c r="J112" s="8">
        <v>12</v>
      </c>
      <c r="K112" s="291" t="str">
        <f>VLOOKUP(J112,'参加チーム名'!$C$3:$D164,2)</f>
        <v>天真キッズ</v>
      </c>
      <c r="L112" s="292"/>
    </row>
    <row r="113" spans="2:12" ht="18" customHeight="1">
      <c r="B113" s="27">
        <v>0.4513888888888889</v>
      </c>
      <c r="C113" s="39" t="s">
        <v>61</v>
      </c>
      <c r="D113" s="39" t="s">
        <v>130</v>
      </c>
      <c r="E113" s="8">
        <v>14</v>
      </c>
      <c r="F113" s="40" t="str">
        <f>VLOOKUP(E113,'参加チーム名'!$C$3:$D165,2)</f>
        <v>ＷＡＮＯドリ－ムズ</v>
      </c>
      <c r="G113" s="28" t="s">
        <v>52</v>
      </c>
      <c r="H113" s="29" t="s">
        <v>53</v>
      </c>
      <c r="I113" s="29" t="s">
        <v>52</v>
      </c>
      <c r="J113" s="8">
        <v>15</v>
      </c>
      <c r="K113" s="291" t="str">
        <f>VLOOKUP(J113,'参加チーム名'!$C$3:$D165,2)</f>
        <v>杉小ｷｬｲ-ﾝﾌﾞﾗｻﾞ-ｽﾞ</v>
      </c>
      <c r="L113" s="292"/>
    </row>
    <row r="114" spans="2:12" ht="18" customHeight="1">
      <c r="B114" s="27">
        <v>0.4583333333333333</v>
      </c>
      <c r="C114" s="39" t="s">
        <v>62</v>
      </c>
      <c r="D114" s="39" t="s">
        <v>131</v>
      </c>
      <c r="E114" s="8">
        <v>17</v>
      </c>
      <c r="F114" s="40" t="str">
        <f>VLOOKUP(E114,'参加チーム名'!$C$3:$D166,2)</f>
        <v>ブル－スタ－キングＪｒ</v>
      </c>
      <c r="G114" s="28" t="s">
        <v>52</v>
      </c>
      <c r="H114" s="29" t="s">
        <v>53</v>
      </c>
      <c r="I114" s="29" t="s">
        <v>52</v>
      </c>
      <c r="J114" s="8">
        <v>18</v>
      </c>
      <c r="K114" s="291" t="str">
        <f>VLOOKUP(J114,'参加チーム名'!$C$3:$D166,2)</f>
        <v>青影ちょろＱ</v>
      </c>
      <c r="L114" s="292"/>
    </row>
    <row r="115" spans="2:12" ht="18" customHeight="1">
      <c r="B115" s="27">
        <v>0.46527777777777773</v>
      </c>
      <c r="C115" s="39" t="s">
        <v>63</v>
      </c>
      <c r="D115" s="39" t="s">
        <v>132</v>
      </c>
      <c r="E115" s="8">
        <v>21</v>
      </c>
      <c r="F115" s="40" t="str">
        <f>VLOOKUP(E115,'参加チーム名'!$C$3:$D167,2)</f>
        <v>岩沼西ファイタ－ズ</v>
      </c>
      <c r="G115" s="28" t="s">
        <v>64</v>
      </c>
      <c r="H115" s="29" t="s">
        <v>65</v>
      </c>
      <c r="I115" s="29" t="s">
        <v>64</v>
      </c>
      <c r="J115" s="8">
        <v>19</v>
      </c>
      <c r="K115" s="291" t="str">
        <f>VLOOKUP(J115,'参加チーム名'!$C$3:$D167,2)</f>
        <v>台原レイカ－ズ</v>
      </c>
      <c r="L115" s="292"/>
    </row>
    <row r="116" spans="2:12" ht="18" customHeight="1">
      <c r="B116" s="27">
        <v>0.47222222222222227</v>
      </c>
      <c r="C116" s="44" t="s">
        <v>66</v>
      </c>
      <c r="D116" s="39" t="s">
        <v>133</v>
      </c>
      <c r="E116" s="8">
        <v>24</v>
      </c>
      <c r="F116" s="40" t="str">
        <f>VLOOKUP(E116,'参加チーム名'!$C$3:$D168,2)</f>
        <v>アルバルクキッズＳＰ</v>
      </c>
      <c r="G116" s="28" t="s">
        <v>64</v>
      </c>
      <c r="H116" s="29" t="s">
        <v>65</v>
      </c>
      <c r="I116" s="29" t="s">
        <v>64</v>
      </c>
      <c r="J116" s="8">
        <v>22</v>
      </c>
      <c r="K116" s="291" t="str">
        <f>VLOOKUP(J116,'参加チーム名'!$C$3:$D168,2)</f>
        <v>マッキュ－ズ</v>
      </c>
      <c r="L116" s="292"/>
    </row>
    <row r="117" spans="2:12" ht="18" customHeight="1">
      <c r="B117" s="27">
        <v>0.4791666666666667</v>
      </c>
      <c r="C117" s="44" t="s">
        <v>67</v>
      </c>
      <c r="D117" s="39" t="s">
        <v>158</v>
      </c>
      <c r="E117" s="8">
        <v>27</v>
      </c>
      <c r="F117" s="40" t="str">
        <f>VLOOKUP(E117,'参加チーム名'!$C$3:$D169,2)</f>
        <v>もんくらＪｒ</v>
      </c>
      <c r="G117" s="28" t="s">
        <v>64</v>
      </c>
      <c r="H117" s="29" t="s">
        <v>65</v>
      </c>
      <c r="I117" s="29" t="s">
        <v>64</v>
      </c>
      <c r="J117" s="8">
        <v>25</v>
      </c>
      <c r="K117" s="291" t="str">
        <f>VLOOKUP(J117,'参加チーム名'!$C$3:$D169,2)</f>
        <v>館ジャングル－</v>
      </c>
      <c r="L117" s="292"/>
    </row>
    <row r="118" spans="2:12" ht="18" customHeight="1">
      <c r="B118" s="41">
        <v>0.4861111111111111</v>
      </c>
      <c r="C118" s="44" t="s">
        <v>68</v>
      </c>
      <c r="D118" s="39" t="s">
        <v>167</v>
      </c>
      <c r="E118" s="8">
        <v>30</v>
      </c>
      <c r="F118" s="40" t="str">
        <f>VLOOKUP(E118,'参加チーム名'!$C$3:$D170,2)</f>
        <v>アルバルクキッズＥＸ</v>
      </c>
      <c r="G118" s="28" t="s">
        <v>64</v>
      </c>
      <c r="H118" s="29" t="s">
        <v>65</v>
      </c>
      <c r="I118" s="29" t="s">
        <v>64</v>
      </c>
      <c r="J118" s="8">
        <v>28</v>
      </c>
      <c r="K118" s="291" t="str">
        <f>VLOOKUP(J118,'参加チーム名'!$C$3:$D170,2)</f>
        <v>荒町朝練ファイタ－ズＢ</v>
      </c>
      <c r="L118" s="292"/>
    </row>
    <row r="119" spans="2:12" ht="18" customHeight="1">
      <c r="B119" s="27">
        <v>0.4930555555555556</v>
      </c>
      <c r="C119" s="44" t="s">
        <v>69</v>
      </c>
      <c r="D119" s="39" t="s">
        <v>174</v>
      </c>
      <c r="E119" s="8">
        <v>33</v>
      </c>
      <c r="F119" s="40" t="str">
        <f>VLOOKUP(E119,'参加チーム名'!$C$3:$D171,2)</f>
        <v>岩沼西ファイタ－ズＢ</v>
      </c>
      <c r="G119" s="28" t="s">
        <v>52</v>
      </c>
      <c r="H119" s="29" t="s">
        <v>53</v>
      </c>
      <c r="I119" s="29" t="s">
        <v>52</v>
      </c>
      <c r="J119" s="8">
        <v>31</v>
      </c>
      <c r="K119" s="291" t="str">
        <f>VLOOKUP(J119,'参加チーム名'!$C$3:$D171,2)</f>
        <v>Ｇ．Ｔ．Ｏ．☆ＡＳＵＣＯＭＥ</v>
      </c>
      <c r="L119" s="292"/>
    </row>
    <row r="120" spans="2:12" ht="18" customHeight="1" thickBot="1">
      <c r="B120" s="32">
        <v>0.5</v>
      </c>
      <c r="C120" s="45"/>
      <c r="D120" s="299" t="s">
        <v>70</v>
      </c>
      <c r="E120" s="300"/>
      <c r="F120" s="300"/>
      <c r="G120" s="300"/>
      <c r="H120" s="300"/>
      <c r="I120" s="300"/>
      <c r="J120" s="300"/>
      <c r="K120" s="300"/>
      <c r="L120" s="301"/>
    </row>
    <row r="121" spans="2:12" ht="18" customHeight="1">
      <c r="B121" s="54"/>
      <c r="C121" s="42"/>
      <c r="D121" s="288" t="s">
        <v>254</v>
      </c>
      <c r="E121" s="289"/>
      <c r="F121" s="289"/>
      <c r="G121" s="289"/>
      <c r="H121" s="289"/>
      <c r="I121" s="289"/>
      <c r="J121" s="289"/>
      <c r="K121" s="289"/>
      <c r="L121" s="290"/>
    </row>
    <row r="122" spans="2:12" ht="18" customHeight="1">
      <c r="B122" s="43">
        <v>0.5277777777777778</v>
      </c>
      <c r="C122" s="39" t="s">
        <v>20</v>
      </c>
      <c r="D122" s="297" t="s">
        <v>233</v>
      </c>
      <c r="E122" s="298"/>
      <c r="F122" s="46"/>
      <c r="G122" s="28" t="s">
        <v>73</v>
      </c>
      <c r="H122" s="29" t="s">
        <v>74</v>
      </c>
      <c r="I122" s="29" t="s">
        <v>73</v>
      </c>
      <c r="J122" s="296" t="s">
        <v>234</v>
      </c>
      <c r="K122" s="296"/>
      <c r="L122" s="47"/>
    </row>
    <row r="123" spans="2:12" ht="18" customHeight="1">
      <c r="B123" s="43">
        <v>0.5347222222222222</v>
      </c>
      <c r="C123" s="39" t="s">
        <v>95</v>
      </c>
      <c r="D123" s="297" t="s">
        <v>235</v>
      </c>
      <c r="E123" s="298"/>
      <c r="F123" s="46"/>
      <c r="G123" s="28" t="s">
        <v>76</v>
      </c>
      <c r="H123" s="29" t="s">
        <v>77</v>
      </c>
      <c r="I123" s="29" t="s">
        <v>76</v>
      </c>
      <c r="J123" s="296" t="s">
        <v>236</v>
      </c>
      <c r="K123" s="296"/>
      <c r="L123" s="47"/>
    </row>
    <row r="124" spans="2:12" ht="18" customHeight="1">
      <c r="B124" s="43">
        <v>0.5416666666666666</v>
      </c>
      <c r="C124" s="39" t="s">
        <v>96</v>
      </c>
      <c r="D124" s="297" t="s">
        <v>288</v>
      </c>
      <c r="E124" s="298"/>
      <c r="F124" s="46"/>
      <c r="G124" s="28" t="s">
        <v>73</v>
      </c>
      <c r="H124" s="29" t="s">
        <v>74</v>
      </c>
      <c r="I124" s="29" t="s">
        <v>73</v>
      </c>
      <c r="J124" s="296" t="s">
        <v>239</v>
      </c>
      <c r="K124" s="296"/>
      <c r="L124" s="47"/>
    </row>
    <row r="125" spans="2:12" ht="18" customHeight="1">
      <c r="B125" s="43">
        <v>0.548611111111111</v>
      </c>
      <c r="C125" s="39" t="s">
        <v>97</v>
      </c>
      <c r="D125" s="297" t="s">
        <v>240</v>
      </c>
      <c r="E125" s="298"/>
      <c r="F125" s="46"/>
      <c r="G125" s="28" t="s">
        <v>76</v>
      </c>
      <c r="H125" s="29" t="s">
        <v>77</v>
      </c>
      <c r="I125" s="29" t="s">
        <v>76</v>
      </c>
      <c r="J125" s="296" t="s">
        <v>241</v>
      </c>
      <c r="K125" s="296"/>
      <c r="L125" s="47"/>
    </row>
    <row r="126" spans="2:12" ht="18" customHeight="1">
      <c r="B126" s="43">
        <v>0.5555555555555556</v>
      </c>
      <c r="C126" s="39" t="s">
        <v>98</v>
      </c>
      <c r="D126" s="297" t="s">
        <v>242</v>
      </c>
      <c r="E126" s="298"/>
      <c r="F126" s="46"/>
      <c r="G126" s="28" t="s">
        <v>76</v>
      </c>
      <c r="H126" s="29" t="s">
        <v>77</v>
      </c>
      <c r="I126" s="29" t="s">
        <v>76</v>
      </c>
      <c r="J126" s="296" t="s">
        <v>243</v>
      </c>
      <c r="K126" s="296"/>
      <c r="L126" s="47"/>
    </row>
    <row r="127" spans="2:12" ht="18" customHeight="1">
      <c r="B127" s="27">
        <v>0.5625</v>
      </c>
      <c r="C127" s="39" t="s">
        <v>99</v>
      </c>
      <c r="D127" s="297" t="s">
        <v>244</v>
      </c>
      <c r="E127" s="298"/>
      <c r="F127" s="46"/>
      <c r="G127" s="28" t="s">
        <v>76</v>
      </c>
      <c r="H127" s="29" t="s">
        <v>77</v>
      </c>
      <c r="I127" s="29" t="s">
        <v>76</v>
      </c>
      <c r="J127" s="296" t="s">
        <v>237</v>
      </c>
      <c r="K127" s="296"/>
      <c r="L127" s="47"/>
    </row>
    <row r="128" spans="2:12" ht="18" customHeight="1">
      <c r="B128" s="27">
        <v>0.5694444444444444</v>
      </c>
      <c r="C128" s="39" t="s">
        <v>100</v>
      </c>
      <c r="D128" s="297" t="s">
        <v>245</v>
      </c>
      <c r="E128" s="298"/>
      <c r="F128" s="46"/>
      <c r="G128" s="28" t="s">
        <v>76</v>
      </c>
      <c r="H128" s="29" t="s">
        <v>77</v>
      </c>
      <c r="I128" s="29" t="s">
        <v>76</v>
      </c>
      <c r="J128" s="296" t="s">
        <v>246</v>
      </c>
      <c r="K128" s="296"/>
      <c r="L128" s="47"/>
    </row>
    <row r="129" spans="2:12" ht="18" customHeight="1">
      <c r="B129" s="27">
        <v>0.576388888888889</v>
      </c>
      <c r="C129" s="39" t="s">
        <v>101</v>
      </c>
      <c r="D129" s="297" t="s">
        <v>247</v>
      </c>
      <c r="E129" s="298"/>
      <c r="F129" s="46"/>
      <c r="G129" s="28" t="s">
        <v>76</v>
      </c>
      <c r="H129" s="29" t="s">
        <v>77</v>
      </c>
      <c r="I129" s="29" t="s">
        <v>76</v>
      </c>
      <c r="J129" s="296" t="s">
        <v>248</v>
      </c>
      <c r="K129" s="296"/>
      <c r="L129" s="47"/>
    </row>
    <row r="130" spans="2:12" ht="18" customHeight="1">
      <c r="B130" s="27">
        <v>0.5833333333333334</v>
      </c>
      <c r="C130" s="39" t="s">
        <v>102</v>
      </c>
      <c r="D130" s="280" t="s">
        <v>119</v>
      </c>
      <c r="E130" s="281"/>
      <c r="F130" s="46"/>
      <c r="G130" s="28" t="s">
        <v>76</v>
      </c>
      <c r="H130" s="29" t="s">
        <v>77</v>
      </c>
      <c r="I130" s="29" t="s">
        <v>76</v>
      </c>
      <c r="J130" s="282" t="s">
        <v>120</v>
      </c>
      <c r="K130" s="282"/>
      <c r="L130" s="47"/>
    </row>
    <row r="131" spans="2:12" ht="18" customHeight="1">
      <c r="B131" s="27">
        <v>0.5902777777777778</v>
      </c>
      <c r="C131" s="39" t="s">
        <v>103</v>
      </c>
      <c r="D131" s="280" t="s">
        <v>121</v>
      </c>
      <c r="E131" s="281"/>
      <c r="F131" s="46"/>
      <c r="G131" s="28" t="s">
        <v>76</v>
      </c>
      <c r="H131" s="29" t="s">
        <v>77</v>
      </c>
      <c r="I131" s="29" t="s">
        <v>76</v>
      </c>
      <c r="J131" s="282" t="s">
        <v>122</v>
      </c>
      <c r="K131" s="282"/>
      <c r="L131" s="47"/>
    </row>
    <row r="132" spans="2:12" ht="18" customHeight="1">
      <c r="B132" s="27">
        <v>0.5972222222222222</v>
      </c>
      <c r="C132" s="39" t="s">
        <v>276</v>
      </c>
      <c r="D132" s="280" t="s">
        <v>123</v>
      </c>
      <c r="E132" s="281"/>
      <c r="F132" s="46"/>
      <c r="G132" s="28" t="s">
        <v>76</v>
      </c>
      <c r="H132" s="29" t="s">
        <v>77</v>
      </c>
      <c r="I132" s="29" t="s">
        <v>76</v>
      </c>
      <c r="J132" s="282" t="s">
        <v>124</v>
      </c>
      <c r="K132" s="282"/>
      <c r="L132" s="47"/>
    </row>
    <row r="133" spans="2:12" ht="18" customHeight="1">
      <c r="B133" s="27">
        <v>0.6041666666666666</v>
      </c>
      <c r="C133" s="39" t="s">
        <v>277</v>
      </c>
      <c r="D133" s="280" t="s">
        <v>125</v>
      </c>
      <c r="E133" s="281"/>
      <c r="F133" s="46"/>
      <c r="G133" s="28" t="s">
        <v>76</v>
      </c>
      <c r="H133" s="29" t="s">
        <v>77</v>
      </c>
      <c r="I133" s="29" t="s">
        <v>76</v>
      </c>
      <c r="J133" s="282" t="s">
        <v>126</v>
      </c>
      <c r="K133" s="282"/>
      <c r="L133" s="47"/>
    </row>
    <row r="134" spans="2:12" ht="18" customHeight="1">
      <c r="B134" s="27">
        <v>0.611111111111111</v>
      </c>
      <c r="C134" s="39" t="s">
        <v>278</v>
      </c>
      <c r="D134" s="280" t="s">
        <v>289</v>
      </c>
      <c r="E134" s="281"/>
      <c r="F134" s="46"/>
      <c r="G134" s="28" t="s">
        <v>76</v>
      </c>
      <c r="H134" s="29" t="s">
        <v>77</v>
      </c>
      <c r="I134" s="29" t="s">
        <v>76</v>
      </c>
      <c r="J134" s="282" t="s">
        <v>291</v>
      </c>
      <c r="K134" s="282"/>
      <c r="L134" s="47"/>
    </row>
    <row r="135" spans="2:12" ht="18" customHeight="1">
      <c r="B135" s="27">
        <v>0.6180555555555556</v>
      </c>
      <c r="C135" s="39" t="s">
        <v>279</v>
      </c>
      <c r="D135" s="280" t="s">
        <v>290</v>
      </c>
      <c r="E135" s="281"/>
      <c r="F135" s="48"/>
      <c r="G135" s="28" t="s">
        <v>76</v>
      </c>
      <c r="H135" s="29" t="s">
        <v>77</v>
      </c>
      <c r="I135" s="29" t="s">
        <v>76</v>
      </c>
      <c r="J135" s="282" t="s">
        <v>292</v>
      </c>
      <c r="K135" s="282"/>
      <c r="L135" s="49"/>
    </row>
    <row r="136" spans="2:12" ht="18" customHeight="1" thickBot="1">
      <c r="B136" s="54"/>
      <c r="C136" s="55"/>
      <c r="D136" s="275" t="s">
        <v>255</v>
      </c>
      <c r="E136" s="276"/>
      <c r="F136" s="276"/>
      <c r="G136" s="276"/>
      <c r="H136" s="276"/>
      <c r="I136" s="276"/>
      <c r="J136" s="276"/>
      <c r="K136" s="276"/>
      <c r="L136" s="277"/>
    </row>
    <row r="137" spans="2:12" ht="18" customHeight="1" thickBot="1">
      <c r="B137" s="63">
        <v>0.6875</v>
      </c>
      <c r="C137" s="64" t="s">
        <v>86</v>
      </c>
      <c r="D137" s="65"/>
      <c r="E137" s="66"/>
      <c r="F137" s="66"/>
      <c r="G137" s="67"/>
      <c r="H137" s="68"/>
      <c r="I137" s="68"/>
      <c r="J137" s="69"/>
      <c r="K137" s="68"/>
      <c r="L137" s="70"/>
    </row>
    <row r="138" spans="2:12" ht="18" customHeight="1" thickBot="1">
      <c r="B138" s="71">
        <v>0.7083333333333334</v>
      </c>
      <c r="C138" s="278" t="s">
        <v>87</v>
      </c>
      <c r="D138" s="279"/>
      <c r="E138" s="279"/>
      <c r="F138" s="279"/>
      <c r="G138" s="72"/>
      <c r="H138" s="73"/>
      <c r="I138" s="73"/>
      <c r="J138" s="74"/>
      <c r="K138" s="73"/>
      <c r="L138" s="75"/>
    </row>
    <row r="139" ht="18" customHeight="1" thickTop="1"/>
  </sheetData>
  <mergeCells count="179">
    <mergeCell ref="C4:E4"/>
    <mergeCell ref="C5:F5"/>
    <mergeCell ref="C6:E6"/>
    <mergeCell ref="B2:L3"/>
    <mergeCell ref="B7:C7"/>
    <mergeCell ref="E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D74:E74"/>
    <mergeCell ref="J74:K74"/>
    <mergeCell ref="D26:E26"/>
    <mergeCell ref="J26:K26"/>
    <mergeCell ref="D27:E27"/>
    <mergeCell ref="J27:K27"/>
    <mergeCell ref="D24:L24"/>
    <mergeCell ref="D25:L25"/>
    <mergeCell ref="D30:E30"/>
    <mergeCell ref="J30:K30"/>
    <mergeCell ref="D31:E31"/>
    <mergeCell ref="J31:K31"/>
    <mergeCell ref="D28:E28"/>
    <mergeCell ref="J28:K28"/>
    <mergeCell ref="D29:E29"/>
    <mergeCell ref="J29:K29"/>
    <mergeCell ref="D39:E39"/>
    <mergeCell ref="J39:K39"/>
    <mergeCell ref="D75:E75"/>
    <mergeCell ref="J75:K75"/>
    <mergeCell ref="D42:E42"/>
    <mergeCell ref="J42:K42"/>
    <mergeCell ref="D40:E40"/>
    <mergeCell ref="J40:K40"/>
    <mergeCell ref="D41:E41"/>
    <mergeCell ref="J41:K41"/>
    <mergeCell ref="D122:E122"/>
    <mergeCell ref="J122:K122"/>
    <mergeCell ref="D123:E123"/>
    <mergeCell ref="J123:K123"/>
    <mergeCell ref="C45:F45"/>
    <mergeCell ref="C52:E52"/>
    <mergeCell ref="C53:F53"/>
    <mergeCell ref="C54:E54"/>
    <mergeCell ref="B50:L51"/>
    <mergeCell ref="B55:C55"/>
    <mergeCell ref="E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D81:E81"/>
    <mergeCell ref="K70:L70"/>
    <mergeCell ref="K71:L71"/>
    <mergeCell ref="D72:L72"/>
    <mergeCell ref="D73:L73"/>
    <mergeCell ref="J77:K77"/>
    <mergeCell ref="D124:E124"/>
    <mergeCell ref="J124:K124"/>
    <mergeCell ref="J78:K78"/>
    <mergeCell ref="D79:E79"/>
    <mergeCell ref="J79:K79"/>
    <mergeCell ref="D82:E82"/>
    <mergeCell ref="J82:K82"/>
    <mergeCell ref="D80:E80"/>
    <mergeCell ref="J80:K80"/>
    <mergeCell ref="D92:E92"/>
    <mergeCell ref="D127:E127"/>
    <mergeCell ref="J127:K127"/>
    <mergeCell ref="D83:E83"/>
    <mergeCell ref="J83:K83"/>
    <mergeCell ref="D91:E91"/>
    <mergeCell ref="J91:K91"/>
    <mergeCell ref="D125:E125"/>
    <mergeCell ref="J125:K125"/>
    <mergeCell ref="D126:E126"/>
    <mergeCell ref="J126:K126"/>
    <mergeCell ref="D128:E128"/>
    <mergeCell ref="J128:K128"/>
    <mergeCell ref="D129:E129"/>
    <mergeCell ref="J129:K129"/>
    <mergeCell ref="D130:E130"/>
    <mergeCell ref="J130:K130"/>
    <mergeCell ref="D131:E131"/>
    <mergeCell ref="J131:K131"/>
    <mergeCell ref="J92:K92"/>
    <mergeCell ref="D93:E93"/>
    <mergeCell ref="J93:K93"/>
    <mergeCell ref="C95:F95"/>
    <mergeCell ref="C100:E100"/>
    <mergeCell ref="C101:F101"/>
    <mergeCell ref="B98:L99"/>
    <mergeCell ref="C102:E102"/>
    <mergeCell ref="B103:C103"/>
    <mergeCell ref="E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D120:L120"/>
    <mergeCell ref="K113:L113"/>
    <mergeCell ref="K114:L114"/>
    <mergeCell ref="K115:L115"/>
    <mergeCell ref="K116:L116"/>
    <mergeCell ref="D34:E34"/>
    <mergeCell ref="J34:K34"/>
    <mergeCell ref="D35:E35"/>
    <mergeCell ref="J35:K35"/>
    <mergeCell ref="D32:E32"/>
    <mergeCell ref="J32:K32"/>
    <mergeCell ref="D33:E33"/>
    <mergeCell ref="J33:K33"/>
    <mergeCell ref="D36:E36"/>
    <mergeCell ref="J36:K36"/>
    <mergeCell ref="D37:E37"/>
    <mergeCell ref="J37:K37"/>
    <mergeCell ref="D38:E38"/>
    <mergeCell ref="J38:K38"/>
    <mergeCell ref="D43:L43"/>
    <mergeCell ref="D84:E84"/>
    <mergeCell ref="J84:K84"/>
    <mergeCell ref="J81:K81"/>
    <mergeCell ref="D78:E78"/>
    <mergeCell ref="D76:E76"/>
    <mergeCell ref="J76:K76"/>
    <mergeCell ref="D77:E77"/>
    <mergeCell ref="D85:E85"/>
    <mergeCell ref="J85:K85"/>
    <mergeCell ref="D86:E86"/>
    <mergeCell ref="J86:K86"/>
    <mergeCell ref="D87:E87"/>
    <mergeCell ref="J87:K87"/>
    <mergeCell ref="D88:E88"/>
    <mergeCell ref="J88:K88"/>
    <mergeCell ref="D132:E132"/>
    <mergeCell ref="J132:K132"/>
    <mergeCell ref="D89:E89"/>
    <mergeCell ref="J89:K89"/>
    <mergeCell ref="D90:E90"/>
    <mergeCell ref="J90:K90"/>
    <mergeCell ref="D121:L121"/>
    <mergeCell ref="K117:L117"/>
    <mergeCell ref="K118:L118"/>
    <mergeCell ref="K119:L119"/>
    <mergeCell ref="D133:E133"/>
    <mergeCell ref="J133:K133"/>
    <mergeCell ref="D134:E134"/>
    <mergeCell ref="J134:K134"/>
    <mergeCell ref="D136:L136"/>
    <mergeCell ref="C138:F138"/>
    <mergeCell ref="D135:E135"/>
    <mergeCell ref="J135:K135"/>
  </mergeCells>
  <printOptions/>
  <pageMargins left="0.7874015748031497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平間　郁子</dc:creator>
  <cp:keywords/>
  <dc:description/>
  <cp:lastModifiedBy>Owner</cp:lastModifiedBy>
  <cp:lastPrinted>2005-09-19T07:27:44Z</cp:lastPrinted>
  <dcterms:created xsi:type="dcterms:W3CDTF">2005-03-09T22:39:46Z</dcterms:created>
  <dcterms:modified xsi:type="dcterms:W3CDTF">2005-09-22T10:08:20Z</dcterms:modified>
  <cp:category/>
  <cp:version/>
  <cp:contentType/>
  <cp:contentStatus/>
</cp:coreProperties>
</file>